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jarre\Desktop\HAWNY\Jarrett Shared\Jarrett Shared\01 Active\DRAFT - YHDP Budget Worksheets\Final\"/>
    </mc:Choice>
  </mc:AlternateContent>
  <xr:revisionPtr revIDLastSave="0" documentId="13_ncr:1_{0636D0C8-2211-4D4A-9E33-B8A3CB26BD67}" xr6:coauthVersionLast="45" xr6:coauthVersionMax="45" xr10:uidLastSave="{00000000-0000-0000-0000-000000000000}"/>
  <bookViews>
    <workbookView xWindow="-98" yWindow="-98" windowWidth="20715" windowHeight="13276" tabRatio="940" xr2:uid="{00000000-000D-0000-FFFF-FFFF00000000}"/>
  </bookViews>
  <sheets>
    <sheet name="1. Funding Request" sheetId="19" r:id="rId1"/>
    <sheet name="2. Rental Assistance" sheetId="18" r:id="rId2"/>
    <sheet name="3. Support Services " sheetId="20" r:id="rId3"/>
    <sheet name="4. Match" sheetId="22" r:id="rId4"/>
    <sheet name="5. Personnel Description" sheetId="25" r:id="rId5"/>
    <sheet name="6. Summary Budget" sheetId="23" r:id="rId6"/>
  </sheets>
  <definedNames>
    <definedName name="_xlnm.Print_Area" localSheetId="0">'1. Funding Request'!$A$1:$D$5</definedName>
    <definedName name="_xlnm.Print_Area" localSheetId="2">'3. Support Services '!$A$1:$D$30</definedName>
    <definedName name="_xlnm.Print_Area" localSheetId="5">'6. Summary Budget'!$A$1:$D$15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3" l="1"/>
  <c r="D12" i="23"/>
  <c r="D13" i="18" l="1"/>
  <c r="C25" i="18"/>
  <c r="G8" i="25" l="1"/>
  <c r="G9" i="25"/>
  <c r="G10" i="25"/>
  <c r="G11" i="25"/>
  <c r="G12" i="25"/>
  <c r="G13" i="25"/>
  <c r="G14" i="25"/>
  <c r="G15" i="25"/>
  <c r="G16" i="25"/>
  <c r="G7" i="25"/>
  <c r="G6" i="25"/>
  <c r="D21" i="25" l="1"/>
  <c r="G21" i="25" s="1"/>
  <c r="F21" i="25"/>
  <c r="F17" i="25"/>
  <c r="H7" i="25"/>
  <c r="I7" i="25" s="1"/>
  <c r="H6" i="25" l="1"/>
  <c r="I6" i="25" l="1"/>
  <c r="J6" i="25" s="1"/>
  <c r="E21" i="25"/>
  <c r="H21" i="25" s="1"/>
  <c r="F28" i="25"/>
  <c r="F24" i="25"/>
  <c r="F29" i="25"/>
  <c r="H16" i="25"/>
  <c r="H15" i="25"/>
  <c r="H14" i="25"/>
  <c r="H13" i="25"/>
  <c r="H12" i="25"/>
  <c r="H11" i="25"/>
  <c r="H10" i="25"/>
  <c r="H9" i="25"/>
  <c r="H8" i="25"/>
  <c r="I21" i="25" l="1"/>
  <c r="J21" i="25" s="1"/>
  <c r="J10" i="25"/>
  <c r="H17" i="25"/>
  <c r="J7" i="25"/>
  <c r="G17" i="25"/>
  <c r="I8" i="25"/>
  <c r="I9" i="25"/>
  <c r="J9" i="25" s="1"/>
  <c r="I10" i="25"/>
  <c r="I11" i="25"/>
  <c r="J11" i="25" s="1"/>
  <c r="I12" i="25"/>
  <c r="J12" i="25" s="1"/>
  <c r="I13" i="25"/>
  <c r="J13" i="25" s="1"/>
  <c r="I14" i="25"/>
  <c r="J14" i="25" s="1"/>
  <c r="I15" i="25"/>
  <c r="J15" i="25" s="1"/>
  <c r="I16" i="25"/>
  <c r="J16" i="25" s="1"/>
  <c r="F23" i="25"/>
  <c r="F27" i="25"/>
  <c r="F31" i="25"/>
  <c r="F22" i="25"/>
  <c r="F26" i="25"/>
  <c r="F30" i="25"/>
  <c r="F25" i="25"/>
  <c r="J8" i="25" l="1"/>
  <c r="I17" i="25"/>
  <c r="D31" i="25"/>
  <c r="G31" i="25" s="1"/>
  <c r="D27" i="25"/>
  <c r="G27" i="25" s="1"/>
  <c r="D23" i="25"/>
  <c r="G23" i="25" s="1"/>
  <c r="D28" i="25"/>
  <c r="G28" i="25" s="1"/>
  <c r="D24" i="25"/>
  <c r="G24" i="25" s="1"/>
  <c r="D22" i="25"/>
  <c r="D29" i="25"/>
  <c r="G29" i="25" s="1"/>
  <c r="D25" i="25"/>
  <c r="G25" i="25" s="1"/>
  <c r="D30" i="25"/>
  <c r="G30" i="25" s="1"/>
  <c r="D26" i="25"/>
  <c r="G26" i="25" s="1"/>
  <c r="J17" i="25"/>
  <c r="E28" i="25"/>
  <c r="H28" i="25" s="1"/>
  <c r="E24" i="25"/>
  <c r="H24" i="25" s="1"/>
  <c r="E29" i="25"/>
  <c r="H29" i="25" s="1"/>
  <c r="E25" i="25"/>
  <c r="H25" i="25" s="1"/>
  <c r="E23" i="25"/>
  <c r="H23" i="25" s="1"/>
  <c r="E30" i="25"/>
  <c r="H30" i="25" s="1"/>
  <c r="I30" i="25" s="1"/>
  <c r="E26" i="25"/>
  <c r="H26" i="25" s="1"/>
  <c r="E22" i="25"/>
  <c r="E31" i="25"/>
  <c r="H31" i="25" s="1"/>
  <c r="E27" i="25"/>
  <c r="H27" i="25" s="1"/>
  <c r="I28" i="25" l="1"/>
  <c r="J28" i="25" s="1"/>
  <c r="E32" i="25"/>
  <c r="H22" i="25"/>
  <c r="G22" i="25"/>
  <c r="G32" i="25" s="1"/>
  <c r="D32" i="25"/>
  <c r="I23" i="25"/>
  <c r="J23" i="25" s="1"/>
  <c r="I29" i="25"/>
  <c r="J29" i="25" s="1"/>
  <c r="I26" i="25"/>
  <c r="J26" i="25" s="1"/>
  <c r="J30" i="25"/>
  <c r="I24" i="25"/>
  <c r="J24" i="25" s="1"/>
  <c r="I31" i="25"/>
  <c r="J31" i="25" s="1"/>
  <c r="I27" i="25"/>
  <c r="J27" i="25" s="1"/>
  <c r="I25" i="25"/>
  <c r="J25" i="25" s="1"/>
  <c r="H32" i="25" l="1"/>
  <c r="I22" i="25"/>
  <c r="I32" i="25" s="1"/>
  <c r="J22" i="25" l="1"/>
  <c r="J32" i="25" s="1"/>
  <c r="C9" i="22" l="1"/>
  <c r="E12" i="23" s="1"/>
  <c r="C8" i="22" l="1"/>
  <c r="E11" i="23" l="1"/>
  <c r="E13" i="23" s="1"/>
  <c r="D23" i="18"/>
  <c r="F23" i="18" s="1"/>
  <c r="D22" i="18"/>
  <c r="D21" i="18"/>
  <c r="D20" i="18"/>
  <c r="D19" i="18"/>
  <c r="F14" i="18" l="1"/>
  <c r="F15" i="18"/>
  <c r="F16" i="18"/>
  <c r="F17" i="18"/>
  <c r="F18" i="18"/>
  <c r="F19" i="18"/>
  <c r="F20" i="18"/>
  <c r="F21" i="18"/>
  <c r="F22" i="18"/>
  <c r="F13" i="18"/>
  <c r="C7" i="18"/>
  <c r="C10" i="22"/>
  <c r="D25" i="20"/>
  <c r="F25" i="18" l="1"/>
  <c r="D27" i="20"/>
  <c r="C7" i="23"/>
  <c r="E7" i="23" s="1"/>
  <c r="F27" i="18" l="1"/>
  <c r="C6" i="18" s="1"/>
  <c r="C6" i="23"/>
  <c r="E6" i="23" s="1"/>
  <c r="E8" i="23" s="1"/>
  <c r="E10" i="23" s="1"/>
  <c r="E14" i="23" l="1"/>
  <c r="D9" i="23"/>
</calcChain>
</file>

<file path=xl/sharedStrings.xml><?xml version="1.0" encoding="utf-8"?>
<sst xmlns="http://schemas.openxmlformats.org/spreadsheetml/2006/main" count="169" uniqueCount="133">
  <si>
    <t xml:space="preserve"> </t>
  </si>
  <si>
    <t>Eligible Costs</t>
  </si>
  <si>
    <t>1. Assessment of Service Needs</t>
  </si>
  <si>
    <t>2. Assistance with Moving Costs</t>
  </si>
  <si>
    <t>3. Case Management</t>
  </si>
  <si>
    <t>4. Child Care</t>
  </si>
  <si>
    <t>5. Education Services</t>
  </si>
  <si>
    <t>6. Employment Assistance</t>
  </si>
  <si>
    <t>7. Food</t>
  </si>
  <si>
    <t>8. Housing/Counseling Services</t>
  </si>
  <si>
    <t>10. Life Skills</t>
  </si>
  <si>
    <t>13. Outreach Services</t>
  </si>
  <si>
    <t>16. Utility Deposits</t>
  </si>
  <si>
    <t>Date of Written Commitment</t>
  </si>
  <si>
    <t>Value of the Written Commitment</t>
  </si>
  <si>
    <t>MATCH</t>
  </si>
  <si>
    <t>Choose One Below</t>
  </si>
  <si>
    <t>Yes</t>
  </si>
  <si>
    <t>Reallocation</t>
  </si>
  <si>
    <t>No</t>
  </si>
  <si>
    <t>DV Bonus</t>
  </si>
  <si>
    <t>None of the Above</t>
  </si>
  <si>
    <t>2 Years</t>
  </si>
  <si>
    <t>Quantity AND Description</t>
  </si>
  <si>
    <t>Annual Assistance Requested</t>
  </si>
  <si>
    <t>17. Operating Costs</t>
  </si>
  <si>
    <t>Total Annual Assistance Requested</t>
  </si>
  <si>
    <t>Grant Term (Years)</t>
  </si>
  <si>
    <t>Total Request for Grant Term</t>
  </si>
  <si>
    <t>Summary for Match</t>
  </si>
  <si>
    <t>Total Value of Cash Commitments:</t>
  </si>
  <si>
    <t>Total Value of In-Kind Commitments:</t>
  </si>
  <si>
    <t>Total Value of All Commitments:</t>
  </si>
  <si>
    <t>Will this project generate program income as described in 24 CFR 578.97 that will be used as Match for this grant?</t>
  </si>
  <si>
    <t>Before grant execution, services to be provided by a third party must be documented by a memorandum of understanding (MOU) between the recipient or subrecipient and the third party that will provide the services.</t>
  </si>
  <si>
    <t>Type of commitment</t>
  </si>
  <si>
    <t>Type of source</t>
  </si>
  <si>
    <t>Name of the Source of the Commitment (Be as specific as possible and include the office or grant program as applicable)</t>
  </si>
  <si>
    <t>Cash</t>
  </si>
  <si>
    <t>In-Kind</t>
  </si>
  <si>
    <t>Private</t>
  </si>
  <si>
    <t>Government</t>
  </si>
  <si>
    <t>Total Assistance Requested for Grant Term</t>
  </si>
  <si>
    <t>10% Admin Max</t>
  </si>
  <si>
    <t>Total Request for Grant Term:</t>
  </si>
  <si>
    <t>Total Units:</t>
  </si>
  <si>
    <t>Size of Units</t>
  </si>
  <si>
    <t>FMR Area</t>
  </si>
  <si>
    <t>12 Months</t>
  </si>
  <si>
    <t>Total Request</t>
  </si>
  <si>
    <t>SRO</t>
  </si>
  <si>
    <t>0 Bedroom</t>
  </si>
  <si>
    <t>1 Bedroom</t>
  </si>
  <si>
    <t>4 Bedrooms</t>
  </si>
  <si>
    <t>2 Bedrooms</t>
  </si>
  <si>
    <t>6 Bedrooms</t>
  </si>
  <si>
    <t>8 Bedrooms</t>
  </si>
  <si>
    <t>9 Bedrooms</t>
  </si>
  <si>
    <t>Type of Rental Assistance:</t>
  </si>
  <si>
    <t>TRA</t>
  </si>
  <si>
    <t># of Units</t>
  </si>
  <si>
    <t>Metropolitan or non-metroplitan fair market rent area:</t>
  </si>
  <si>
    <t>NY - Buffalo-Cheektowaga-Niagara Falls, NY MSA (3602999999)</t>
  </si>
  <si>
    <t>Total Units and Annual Assistance Requested</t>
  </si>
  <si>
    <t>7 Bedrooms</t>
  </si>
  <si>
    <t>3 Bedrooms</t>
  </si>
  <si>
    <t>5 Bedrooms</t>
  </si>
  <si>
    <t>All grant funds must be matched with an amount no less than 25% of the awarded grant amount (excluding the amount awarded to the leasing budget line item) with cash or in-kind resources.</t>
  </si>
  <si>
    <t>9. Legal Services</t>
  </si>
  <si>
    <t>11. Mental Health Services</t>
  </si>
  <si>
    <t>12. Outpatient Health Services</t>
  </si>
  <si>
    <t>14. Substance Abuse Treatment Services</t>
  </si>
  <si>
    <t>15. Transportation</t>
  </si>
  <si>
    <t>25 % Match Min</t>
  </si>
  <si>
    <t>Needed Amount</t>
  </si>
  <si>
    <t>Percentage Check</t>
  </si>
  <si>
    <t>Salaries</t>
  </si>
  <si>
    <t>Position Title</t>
  </si>
  <si>
    <t>Position Description</t>
  </si>
  <si>
    <t>Hourly Pay Rate</t>
  </si>
  <si>
    <t>Annual Salary Expenses</t>
  </si>
  <si>
    <t>Subtotal</t>
  </si>
  <si>
    <t>Fringe Benefits</t>
  </si>
  <si>
    <r>
      <t xml:space="preserve">Instructions: </t>
    </r>
    <r>
      <rPr>
        <sz val="10"/>
        <rFont val="Arial"/>
        <family val="2"/>
      </rPr>
      <t>Please fill out the types of fringe benefits and rates that will be paid through this grant.</t>
    </r>
  </si>
  <si>
    <t>Fringe Type</t>
  </si>
  <si>
    <t>Fringe Rate (%)</t>
  </si>
  <si>
    <t>Total Annual Staff Salaries</t>
  </si>
  <si>
    <t>Total Grant Staff Salaries</t>
  </si>
  <si>
    <t>Annual Fringe Expenses</t>
  </si>
  <si>
    <t>% Paid through YHDP</t>
  </si>
  <si>
    <t>Total Salary Expenses</t>
  </si>
  <si>
    <t>Total YHDP Grant Salary Expenses</t>
  </si>
  <si>
    <t>Total Fringe Expenses</t>
  </si>
  <si>
    <t>Total YHDP Grant Fringe Expenses</t>
  </si>
  <si>
    <r>
      <t>Instructions:</t>
    </r>
    <r>
      <rPr>
        <sz val="12"/>
        <rFont val="Arial"/>
        <family val="2"/>
      </rPr>
      <t xml:space="preserve"> Please consult 24 CFR 578.53(e) for an explanation of eligible supportive services.  Project applicants may only include "17. Operating Costs" (maintenance, repair, building security, furniture, utilities, and equipment) in the Supportive Services budget, if the costs are for a facility that is used to provide supportive services for program participants.</t>
    </r>
  </si>
  <si>
    <t>24 CFR 578.53(e): https://www.govinfo.gov/content/pkg/CFR-2019-title24-vol3/xml/CFR-2019-title24-vol3-sec578-53.xml</t>
  </si>
  <si>
    <r>
      <t xml:space="preserve">Instructions: </t>
    </r>
    <r>
      <rPr>
        <sz val="10"/>
        <rFont val="Arial"/>
        <family val="2"/>
      </rPr>
      <t xml:space="preserve">Please include all staff positions that will support this project whether the staff position will be paid from the YHDP project or not.  In the Position Decription tab, please list which Supportive Services Eligible Costs the position will fulfill. </t>
    </r>
  </si>
  <si>
    <t>24 CFR 578.73: https://www.govinfo.gov/content/pkg/CFR-2019-title24-vol3/xml/CFR-2019-title24-vol3-sec578-73.xml</t>
  </si>
  <si>
    <t>Total Other Sources Salary Expenses</t>
  </si>
  <si>
    <t>Other Sources (list funding source by agency and grant)</t>
  </si>
  <si>
    <t>Total Other Sources Fringe Expenses</t>
  </si>
  <si>
    <t>Education Services, Life Skills</t>
  </si>
  <si>
    <t>NYS OCFS</t>
  </si>
  <si>
    <t>Example Fringe: FICA</t>
  </si>
  <si>
    <t>Example Position: Education Coordinator</t>
  </si>
  <si>
    <r>
      <rPr>
        <b/>
        <sz val="11"/>
        <rFont val="Arial"/>
        <family val="2"/>
      </rPr>
      <t xml:space="preserve">Note: </t>
    </r>
    <r>
      <rPr>
        <sz val="11"/>
        <rFont val="Arial"/>
        <family val="2"/>
      </rPr>
      <t>Program Income is defined as income received by the recipient or subrecipient directly generated by a grant-supported activity.  Rents and occupancy charges collected from program participants are program income.  In addition, rents and occupancy charges collected from residents of transitional housing may be reserved, in whole or in part, to assist the residents from whom they are collected to move to permanent housing.</t>
    </r>
  </si>
  <si>
    <t>24 CFR 578.97: https://www.govinfo.gov/content/pkg/CFR-2019-title24-vol3/xml/CFR-2019-title24-vol3-sec578-97.xml</t>
  </si>
  <si>
    <t>Will it be feasible for the project to be under grant agreement by October 31, 2020?</t>
  </si>
  <si>
    <t>Does this project propose to allocate funds according to an indirect cost rate?</t>
  </si>
  <si>
    <t>Select a grant term:</t>
  </si>
  <si>
    <t>Select the costs for which funding is being requested:</t>
  </si>
  <si>
    <t>1. Funding Request</t>
  </si>
  <si>
    <t>Hours to work on project (Per Week)</t>
  </si>
  <si>
    <r>
      <t>Instructions:</t>
    </r>
    <r>
      <rPr>
        <sz val="12"/>
        <rFont val="Arial"/>
        <family val="2"/>
      </rPr>
      <t xml:space="preserve"> The match information entered here should be based on the current commitments at the time of
project award (if awarded), covering the requested grant operating period (i.e., grant term), and NOT based
on projections. HUD expects the amount(s) listed here to be accurate, with a commitment letter(s)
in place once awarded that includes at least the same amount(s) as those listed here. Match contributions can be
cash, in-kind, or a combination of both. Match must be equal to or greater than 25 percent of the total grant
request, including Administration costs, but excluding Leasing costs (i.e., Leased Units and Leased
Structures).  Please consult 24 CFR 578.73 for CoC match requirements.</t>
    </r>
  </si>
  <si>
    <r>
      <t>Instructions:</t>
    </r>
    <r>
      <rPr>
        <sz val="12"/>
        <rFont val="Arial"/>
        <family val="2"/>
      </rPr>
      <t xml:space="preserve"> Please fill this out for the Rapid Re-Housing (RRH) portion of your project.  </t>
    </r>
    <r>
      <rPr>
        <b/>
        <sz val="12"/>
        <rFont val="Arial"/>
        <family val="2"/>
      </rPr>
      <t>Leasing needs for Transitional Housing (TH) should be included in 2. Leased Units Budget and/or 3. Leased Structures Budget.</t>
    </r>
  </si>
  <si>
    <t>Rental Assistance</t>
  </si>
  <si>
    <t>Supportive Services</t>
  </si>
  <si>
    <t>Sub-total Costs Requested</t>
  </si>
  <si>
    <t>Admin (Up to 10%)</t>
  </si>
  <si>
    <t>Total Assistance Plus Admin Requested</t>
  </si>
  <si>
    <t>Cash Match</t>
  </si>
  <si>
    <t>In-Kind Match</t>
  </si>
  <si>
    <t>Total Match</t>
  </si>
  <si>
    <t>Total Budget</t>
  </si>
  <si>
    <t>The following information summarizes the funding request for the total term of the project.  However, administrative costs can be entered in Admin field below.</t>
  </si>
  <si>
    <t>Test</t>
  </si>
  <si>
    <t>t</t>
  </si>
  <si>
    <r>
      <rPr>
        <b/>
        <sz val="14"/>
        <rFont val="Arial"/>
        <family val="2"/>
      </rPr>
      <t>Instructions:</t>
    </r>
    <r>
      <rPr>
        <sz val="14"/>
        <rFont val="Arial"/>
        <family val="2"/>
      </rPr>
      <t xml:space="preserve"> Please read the instructions found in each tab.  You will only be able to fill out fields highlighted in blue.  Be sure to check all tabs in this document to make sure all necessary blue fields are filled out.</t>
    </r>
  </si>
  <si>
    <t>2. Rental Assistance Budget</t>
  </si>
  <si>
    <t>3. Supportive Services Budget</t>
  </si>
  <si>
    <t>4. Sources of Match</t>
  </si>
  <si>
    <t>5. Personnel Description</t>
  </si>
  <si>
    <t>6. Summary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</si>
</sst>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00%"/>
    <numFmt numFmtId="168" formatCode="_(&quot;$&quot;* #,##0.000_);_(&quot;$&quot;* \(#,##0.000\);_(&quot;$&quot;* &quot;-&quot;???_);_(@_)"/>
  </numFmts>
  <fonts count="36" x14ac:knownFonts="1">
    <font>
      <sz val="10"/>
      <name val="Arial"/>
    </font>
    <font>
      <sz val="10"/>
      <name val="Arial"/>
      <family val="2"/>
    </font>
    <font>
      <sz val="12"/>
      <name val="Arial"/>
      <family val="2"/>
    </font>
    <font>
      <sz val="14"/>
      <name val="Arial"/>
      <family val="2"/>
    </font>
    <font>
      <b/>
      <u/>
      <sz val="14"/>
      <name val="Arial"/>
      <family val="2"/>
    </font>
    <font>
      <sz val="10"/>
      <name val="Arial"/>
      <family val="2"/>
    </font>
    <font>
      <b/>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u/>
      <sz val="11"/>
      <name val="Arial"/>
      <family val="2"/>
    </font>
    <font>
      <b/>
      <sz val="11"/>
      <name val="Arial"/>
      <family val="2"/>
    </font>
    <font>
      <b/>
      <u/>
      <sz val="12"/>
      <name val="Arial"/>
      <family val="2"/>
    </font>
    <font>
      <sz val="11"/>
      <color rgb="FF000000"/>
      <name val="Arial"/>
      <family val="2"/>
    </font>
    <font>
      <sz val="12"/>
      <color theme="0"/>
      <name val="Arial"/>
      <family val="2"/>
    </font>
    <font>
      <sz val="8"/>
      <color rgb="FF000000"/>
      <name val="Segoe UI"/>
      <family val="2"/>
    </font>
    <font>
      <sz val="10"/>
      <color rgb="FF000000"/>
      <name val="Arial"/>
      <family val="2"/>
    </font>
    <font>
      <sz val="10"/>
      <name val="Arial"/>
      <family val="2"/>
    </font>
    <font>
      <u/>
      <sz val="10"/>
      <color theme="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6" tint="0.39997558519241921"/>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4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8"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9" fontId="34" fillId="0" borderId="0" applyFont="0" applyFill="0" applyBorder="0" applyAlignment="0" applyProtection="0"/>
    <xf numFmtId="0" fontId="1" fillId="0" borderId="0"/>
    <xf numFmtId="9" fontId="1" fillId="0" borderId="0" applyFont="0" applyFill="0" applyBorder="0" applyAlignment="0" applyProtection="0"/>
    <xf numFmtId="0" fontId="35" fillId="0" borderId="0" applyNumberFormat="0" applyFill="0" applyBorder="0" applyAlignment="0" applyProtection="0"/>
  </cellStyleXfs>
  <cellXfs count="181">
    <xf numFmtId="0" fontId="0" fillId="0" borderId="0" xfId="0"/>
    <xf numFmtId="0" fontId="0" fillId="25" borderId="13" xfId="0" applyFill="1" applyBorder="1" applyAlignment="1" applyProtection="1">
      <alignment horizontal="center" vertical="center"/>
      <protection locked="0"/>
    </xf>
    <xf numFmtId="0" fontId="26" fillId="25" borderId="29" xfId="0" applyFont="1" applyFill="1" applyBorder="1" applyAlignment="1" applyProtection="1">
      <alignment horizontal="center" vertical="center"/>
      <protection locked="0"/>
    </xf>
    <xf numFmtId="1" fontId="2" fillId="25" borderId="14" xfId="29" applyNumberFormat="1" applyFont="1" applyFill="1" applyBorder="1" applyAlignment="1" applyProtection="1">
      <alignment horizontal="left"/>
      <protection locked="0"/>
    </xf>
    <xf numFmtId="44" fontId="2" fillId="25" borderId="27" xfId="29" applyFont="1" applyFill="1" applyBorder="1" applyAlignment="1" applyProtection="1">
      <alignment horizontal="center"/>
      <protection locked="0"/>
    </xf>
    <xf numFmtId="1" fontId="2" fillId="25" borderId="18" xfId="29" applyNumberFormat="1" applyFont="1" applyFill="1" applyBorder="1" applyAlignment="1" applyProtection="1">
      <alignment horizontal="left"/>
      <protection locked="0"/>
    </xf>
    <xf numFmtId="44" fontId="2" fillId="25" borderId="28" xfId="29" applyFont="1" applyFill="1" applyBorder="1" applyAlignment="1" applyProtection="1">
      <alignment horizontal="center"/>
      <protection locked="0"/>
    </xf>
    <xf numFmtId="44" fontId="2" fillId="25" borderId="14" xfId="29" applyFont="1" applyFill="1" applyBorder="1" applyProtection="1">
      <protection locked="0"/>
    </xf>
    <xf numFmtId="44" fontId="2" fillId="25" borderId="16" xfId="29" applyFont="1" applyFill="1" applyBorder="1" applyAlignment="1" applyProtection="1">
      <alignment horizontal="center"/>
      <protection locked="0"/>
    </xf>
    <xf numFmtId="44" fontId="2" fillId="25" borderId="14" xfId="29" applyFont="1" applyFill="1" applyBorder="1" applyAlignment="1" applyProtection="1">
      <alignment horizontal="center"/>
      <protection locked="0"/>
    </xf>
    <xf numFmtId="0" fontId="1" fillId="25" borderId="19" xfId="0" applyFont="1" applyFill="1" applyBorder="1" applyAlignment="1" applyProtection="1">
      <alignment horizontal="left"/>
      <protection locked="0"/>
    </xf>
    <xf numFmtId="0" fontId="1" fillId="25" borderId="22" xfId="0" applyFont="1" applyFill="1" applyBorder="1" applyAlignment="1" applyProtection="1">
      <alignment horizontal="left"/>
      <protection locked="0"/>
    </xf>
    <xf numFmtId="0" fontId="1" fillId="25" borderId="22" xfId="0" applyFont="1" applyFill="1" applyBorder="1" applyAlignment="1" applyProtection="1">
      <alignment horizontal="left" wrapText="1"/>
      <protection locked="0"/>
    </xf>
    <xf numFmtId="0" fontId="1" fillId="25" borderId="23" xfId="0" applyFont="1" applyFill="1" applyBorder="1" applyAlignment="1" applyProtection="1">
      <alignment horizontal="left" wrapText="1"/>
      <protection locked="0"/>
    </xf>
    <xf numFmtId="44" fontId="2" fillId="25" borderId="17" xfId="29" applyFont="1" applyFill="1" applyBorder="1" applyAlignment="1" applyProtection="1">
      <alignment horizontal="center"/>
      <protection locked="0"/>
    </xf>
    <xf numFmtId="44" fontId="2" fillId="0" borderId="15" xfId="29" applyFont="1" applyFill="1" applyBorder="1" applyAlignment="1" applyProtection="1">
      <alignment horizontal="center"/>
    </xf>
    <xf numFmtId="14" fontId="2" fillId="25" borderId="14" xfId="29" applyNumberFormat="1" applyFont="1" applyFill="1" applyBorder="1" applyAlignment="1" applyProtection="1">
      <alignment horizontal="center" vertical="center"/>
      <protection locked="0"/>
    </xf>
    <xf numFmtId="14" fontId="2" fillId="25" borderId="18" xfId="29" applyNumberFormat="1" applyFont="1" applyFill="1" applyBorder="1" applyAlignment="1" applyProtection="1">
      <alignment horizontal="center" vertical="center"/>
      <protection locked="0"/>
    </xf>
    <xf numFmtId="0" fontId="2" fillId="25" borderId="22" xfId="29" applyNumberFormat="1" applyFont="1" applyFill="1" applyBorder="1" applyAlignment="1" applyProtection="1">
      <alignment horizontal="center" vertical="center"/>
      <protection locked="0"/>
    </xf>
    <xf numFmtId="0" fontId="2" fillId="25" borderId="31" xfId="29" applyNumberFormat="1" applyFont="1" applyFill="1" applyBorder="1" applyAlignment="1" applyProtection="1">
      <alignment horizontal="center" vertical="center"/>
      <protection locked="0"/>
    </xf>
    <xf numFmtId="0" fontId="3" fillId="0" borderId="0" xfId="0" applyFont="1" applyProtection="1"/>
    <xf numFmtId="0" fontId="3" fillId="0" borderId="0" xfId="0" applyFont="1" applyBorder="1" applyProtection="1"/>
    <xf numFmtId="0" fontId="0" fillId="0" borderId="0" xfId="0" applyProtection="1"/>
    <xf numFmtId="0" fontId="4" fillId="0" borderId="0" xfId="0" applyFont="1" applyProtection="1"/>
    <xf numFmtId="0" fontId="29" fillId="0" borderId="0" xfId="0" applyFont="1" applyProtection="1"/>
    <xf numFmtId="0" fontId="2" fillId="0" borderId="0" xfId="0" applyFont="1" applyProtection="1"/>
    <xf numFmtId="0" fontId="7" fillId="24" borderId="15" xfId="0" applyFont="1" applyFill="1" applyBorder="1" applyAlignment="1" applyProtection="1">
      <alignment horizontal="center" vertical="center" wrapText="1"/>
    </xf>
    <xf numFmtId="0" fontId="29" fillId="24" borderId="14" xfId="0" applyFont="1" applyFill="1" applyBorder="1" applyProtection="1"/>
    <xf numFmtId="44" fontId="2" fillId="0" borderId="14" xfId="29" applyFont="1" applyBorder="1" applyProtection="1"/>
    <xf numFmtId="0" fontId="2" fillId="0" borderId="14" xfId="0" applyFont="1" applyFill="1" applyBorder="1" applyAlignment="1" applyProtection="1">
      <alignment horizontal="center" vertical="center"/>
    </xf>
    <xf numFmtId="0" fontId="31" fillId="26" borderId="14" xfId="0" applyFont="1" applyFill="1" applyBorder="1" applyProtection="1"/>
    <xf numFmtId="0" fontId="31" fillId="26" borderId="14" xfId="0" applyFont="1" applyFill="1" applyBorder="1" applyAlignment="1" applyProtection="1">
      <alignment horizontal="center" vertical="center"/>
    </xf>
    <xf numFmtId="44" fontId="31" fillId="26" borderId="14" xfId="29" applyFont="1" applyFill="1" applyBorder="1" applyProtection="1"/>
    <xf numFmtId="0" fontId="31" fillId="26" borderId="14" xfId="0" applyFont="1" applyFill="1" applyBorder="1" applyAlignment="1" applyProtection="1">
      <alignment horizontal="right"/>
    </xf>
    <xf numFmtId="44" fontId="31" fillId="26" borderId="14" xfId="0" applyNumberFormat="1" applyFont="1" applyFill="1" applyBorder="1" applyProtection="1"/>
    <xf numFmtId="166" fontId="31" fillId="26" borderId="14" xfId="44" applyNumberFormat="1" applyFont="1" applyFill="1" applyBorder="1" applyProtection="1"/>
    <xf numFmtId="0" fontId="29" fillId="24" borderId="18" xfId="0" applyFont="1" applyFill="1" applyBorder="1" applyProtection="1"/>
    <xf numFmtId="0" fontId="31" fillId="26" borderId="18" xfId="0" applyFont="1" applyFill="1" applyBorder="1" applyProtection="1"/>
    <xf numFmtId="44" fontId="2" fillId="0" borderId="18" xfId="29" applyFont="1" applyBorder="1" applyProtection="1"/>
    <xf numFmtId="0" fontId="33" fillId="0" borderId="0" xfId="0" applyFont="1" applyProtection="1"/>
    <xf numFmtId="0" fontId="1" fillId="25" borderId="16" xfId="45" applyFill="1" applyBorder="1" applyAlignment="1" applyProtection="1">
      <alignment horizontal="left"/>
      <protection locked="0"/>
    </xf>
    <xf numFmtId="44" fontId="0" fillId="25" borderId="16" xfId="29" applyFont="1" applyFill="1" applyBorder="1" applyAlignment="1" applyProtection="1">
      <alignment horizontal="center" vertical="center"/>
      <protection locked="0"/>
    </xf>
    <xf numFmtId="0" fontId="1" fillId="25" borderId="16" xfId="45" applyFill="1" applyBorder="1" applyAlignment="1" applyProtection="1">
      <alignment horizontal="center" vertical="center"/>
      <protection locked="0"/>
    </xf>
    <xf numFmtId="9" fontId="0" fillId="25" borderId="16" xfId="46" applyFont="1" applyFill="1" applyBorder="1" applyAlignment="1" applyProtection="1">
      <alignment horizontal="center" vertical="center"/>
      <protection locked="0"/>
    </xf>
    <xf numFmtId="0" fontId="1" fillId="25" borderId="14" xfId="45" applyFill="1" applyBorder="1" applyAlignment="1" applyProtection="1">
      <alignment horizontal="left"/>
      <protection locked="0"/>
    </xf>
    <xf numFmtId="44" fontId="0" fillId="25" borderId="14" xfId="29" applyFont="1" applyFill="1" applyBorder="1" applyAlignment="1" applyProtection="1">
      <alignment horizontal="center" vertical="center"/>
      <protection locked="0"/>
    </xf>
    <xf numFmtId="0" fontId="1" fillId="25" borderId="14" xfId="45" applyFill="1" applyBorder="1" applyAlignment="1" applyProtection="1">
      <alignment horizontal="center" vertical="center"/>
      <protection locked="0"/>
    </xf>
    <xf numFmtId="9" fontId="0" fillId="25" borderId="14" xfId="46" applyFont="1" applyFill="1" applyBorder="1" applyAlignment="1" applyProtection="1">
      <alignment horizontal="center" vertical="center"/>
      <protection locked="0"/>
    </xf>
    <xf numFmtId="0" fontId="1" fillId="25" borderId="17" xfId="45" applyFill="1" applyBorder="1" applyAlignment="1" applyProtection="1">
      <alignment horizontal="left"/>
      <protection locked="0"/>
    </xf>
    <xf numFmtId="44" fontId="0" fillId="25" borderId="17" xfId="29" applyFont="1" applyFill="1" applyBorder="1" applyAlignment="1" applyProtection="1">
      <alignment horizontal="center" vertical="center"/>
      <protection locked="0"/>
    </xf>
    <xf numFmtId="0" fontId="1" fillId="25" borderId="17" xfId="45" applyFill="1" applyBorder="1" applyAlignment="1" applyProtection="1">
      <alignment horizontal="center" vertical="center"/>
      <protection locked="0"/>
    </xf>
    <xf numFmtId="9" fontId="0" fillId="25" borderId="17" xfId="46" applyFont="1" applyFill="1" applyBorder="1" applyAlignment="1" applyProtection="1">
      <alignment horizontal="center" vertical="center"/>
      <protection locked="0"/>
    </xf>
    <xf numFmtId="167" fontId="0" fillId="25" borderId="16" xfId="46" applyNumberFormat="1" applyFont="1" applyFill="1" applyBorder="1" applyAlignment="1" applyProtection="1">
      <alignment horizontal="left" vertical="center"/>
      <protection locked="0"/>
    </xf>
    <xf numFmtId="167" fontId="0" fillId="25" borderId="14" xfId="46" applyNumberFormat="1" applyFont="1" applyFill="1" applyBorder="1" applyAlignment="1" applyProtection="1">
      <alignment horizontal="left" vertical="center"/>
      <protection locked="0"/>
    </xf>
    <xf numFmtId="167" fontId="0" fillId="25" borderId="17" xfId="46" applyNumberFormat="1" applyFont="1" applyFill="1" applyBorder="1" applyAlignment="1" applyProtection="1">
      <alignment horizontal="left" vertical="center"/>
      <protection locked="0"/>
    </xf>
    <xf numFmtId="0" fontId="1" fillId="0" borderId="0" xfId="45" applyProtection="1"/>
    <xf numFmtId="0" fontId="4" fillId="0" borderId="0" xfId="45" applyFont="1" applyProtection="1"/>
    <xf numFmtId="0" fontId="6" fillId="0" borderId="0" xfId="45" applyFont="1" applyAlignment="1" applyProtection="1">
      <alignment horizontal="center" vertical="center"/>
    </xf>
    <xf numFmtId="0" fontId="6" fillId="0" borderId="36" xfId="45" applyFont="1" applyBorder="1" applyAlignment="1" applyProtection="1">
      <alignment vertical="center" wrapText="1"/>
    </xf>
    <xf numFmtId="0" fontId="1" fillId="26" borderId="15" xfId="45" applyFill="1" applyBorder="1" applyProtection="1"/>
    <xf numFmtId="0" fontId="25" fillId="27" borderId="15" xfId="45" applyFont="1" applyFill="1" applyBorder="1" applyAlignment="1" applyProtection="1">
      <alignment horizontal="center" vertical="center"/>
    </xf>
    <xf numFmtId="0" fontId="25" fillId="27" borderId="16" xfId="45" applyFont="1" applyFill="1" applyBorder="1" applyProtection="1"/>
    <xf numFmtId="0" fontId="1" fillId="28" borderId="16" xfId="45" applyFill="1" applyBorder="1" applyAlignment="1" applyProtection="1">
      <alignment horizontal="left"/>
    </xf>
    <xf numFmtId="44" fontId="0" fillId="28" borderId="16" xfId="29" applyFont="1" applyFill="1" applyBorder="1" applyAlignment="1" applyProtection="1">
      <alignment horizontal="center" vertical="center"/>
    </xf>
    <xf numFmtId="0" fontId="1" fillId="28" borderId="16" xfId="45" applyFill="1" applyBorder="1" applyAlignment="1" applyProtection="1">
      <alignment horizontal="center" vertical="center"/>
    </xf>
    <xf numFmtId="9" fontId="0" fillId="28" borderId="16" xfId="46" applyFont="1" applyFill="1" applyBorder="1" applyAlignment="1" applyProtection="1">
      <alignment horizontal="center" vertical="center"/>
    </xf>
    <xf numFmtId="44" fontId="0" fillId="28" borderId="16" xfId="29" applyFont="1" applyFill="1" applyBorder="1" applyProtection="1"/>
    <xf numFmtId="44" fontId="1" fillId="28" borderId="16" xfId="29" applyFont="1" applyFill="1" applyBorder="1" applyProtection="1"/>
    <xf numFmtId="44" fontId="0" fillId="0" borderId="16" xfId="29" applyFont="1" applyBorder="1" applyProtection="1"/>
    <xf numFmtId="44" fontId="1" fillId="25" borderId="16" xfId="29" applyFont="1" applyFill="1" applyBorder="1" applyProtection="1"/>
    <xf numFmtId="0" fontId="25" fillId="27" borderId="14" xfId="45" applyFont="1" applyFill="1" applyBorder="1" applyProtection="1"/>
    <xf numFmtId="44" fontId="0" fillId="0" borderId="14" xfId="29" applyFont="1" applyBorder="1" applyProtection="1"/>
    <xf numFmtId="44" fontId="1" fillId="25" borderId="14" xfId="29" applyFont="1" applyFill="1" applyBorder="1" applyProtection="1"/>
    <xf numFmtId="0" fontId="25" fillId="27" borderId="17" xfId="45" applyFont="1" applyFill="1" applyBorder="1" applyProtection="1"/>
    <xf numFmtId="44" fontId="0" fillId="0" borderId="17" xfId="29" applyFont="1" applyBorder="1" applyProtection="1"/>
    <xf numFmtId="44" fontId="1" fillId="25" borderId="17" xfId="29" applyFont="1" applyFill="1" applyBorder="1" applyProtection="1"/>
    <xf numFmtId="0" fontId="25" fillId="27" borderId="15" xfId="45" applyFont="1" applyFill="1" applyBorder="1" applyAlignment="1" applyProtection="1">
      <alignment horizontal="right"/>
    </xf>
    <xf numFmtId="9" fontId="1" fillId="27" borderId="15" xfId="45" applyNumberFormat="1" applyFill="1" applyBorder="1" applyAlignment="1" applyProtection="1">
      <alignment horizontal="right"/>
    </xf>
    <xf numFmtId="44" fontId="1" fillId="27" borderId="15" xfId="45" applyNumberFormat="1" applyFill="1" applyBorder="1" applyProtection="1"/>
    <xf numFmtId="44" fontId="0" fillId="27" borderId="15" xfId="29" applyFont="1" applyFill="1" applyBorder="1" applyProtection="1"/>
    <xf numFmtId="44" fontId="0" fillId="26" borderId="15" xfId="29" applyFont="1" applyFill="1" applyBorder="1" applyProtection="1"/>
    <xf numFmtId="167" fontId="0" fillId="28" borderId="16" xfId="46" applyNumberFormat="1" applyFont="1" applyFill="1" applyBorder="1" applyAlignment="1" applyProtection="1">
      <alignment horizontal="left" vertical="center"/>
    </xf>
    <xf numFmtId="44" fontId="1" fillId="28" borderId="16" xfId="45" applyNumberFormat="1" applyFill="1" applyBorder="1" applyProtection="1"/>
    <xf numFmtId="9" fontId="1" fillId="28" borderId="16" xfId="45" applyNumberFormat="1" applyFill="1" applyBorder="1" applyProtection="1"/>
    <xf numFmtId="168" fontId="0" fillId="28" borderId="16" xfId="29" applyNumberFormat="1" applyFont="1" applyFill="1" applyBorder="1" applyProtection="1"/>
    <xf numFmtId="168" fontId="1" fillId="28" borderId="16" xfId="29" applyNumberFormat="1" applyFont="1" applyFill="1" applyBorder="1" applyProtection="1"/>
    <xf numFmtId="44" fontId="0" fillId="0" borderId="16" xfId="29" applyFont="1" applyFill="1" applyBorder="1" applyProtection="1"/>
    <xf numFmtId="44" fontId="1" fillId="0" borderId="16" xfId="45" applyNumberFormat="1" applyBorder="1" applyProtection="1"/>
    <xf numFmtId="9" fontId="1" fillId="0" borderId="16" xfId="45" applyNumberFormat="1" applyBorder="1" applyProtection="1"/>
    <xf numFmtId="168" fontId="0" fillId="0" borderId="16" xfId="29" applyNumberFormat="1" applyFont="1" applyBorder="1" applyProtection="1"/>
    <xf numFmtId="168" fontId="1" fillId="25" borderId="16" xfId="29" applyNumberFormat="1" applyFont="1" applyFill="1" applyBorder="1" applyProtection="1"/>
    <xf numFmtId="44" fontId="0" fillId="0" borderId="14" xfId="29" applyFont="1" applyFill="1" applyBorder="1" applyProtection="1"/>
    <xf numFmtId="44" fontId="1" fillId="0" borderId="14" xfId="45" applyNumberFormat="1" applyBorder="1" applyProtection="1"/>
    <xf numFmtId="9" fontId="1" fillId="0" borderId="14" xfId="45" applyNumberFormat="1" applyBorder="1" applyProtection="1"/>
    <xf numFmtId="44" fontId="0" fillId="0" borderId="17" xfId="29" applyFont="1" applyFill="1" applyBorder="1" applyProtection="1"/>
    <xf numFmtId="44" fontId="1" fillId="0" borderId="17" xfId="45" applyNumberFormat="1" applyBorder="1" applyProtection="1"/>
    <xf numFmtId="9" fontId="1" fillId="0" borderId="17" xfId="45" applyNumberFormat="1" applyBorder="1" applyProtection="1"/>
    <xf numFmtId="44" fontId="1" fillId="27" borderId="15" xfId="45" applyNumberFormat="1" applyFill="1" applyBorder="1" applyAlignment="1" applyProtection="1">
      <alignment horizontal="right"/>
    </xf>
    <xf numFmtId="0" fontId="25" fillId="26" borderId="15" xfId="45" applyFont="1" applyFill="1" applyBorder="1" applyAlignment="1" applyProtection="1">
      <alignment horizontal="right"/>
    </xf>
    <xf numFmtId="0" fontId="26" fillId="0" borderId="0" xfId="0" applyFont="1" applyProtection="1"/>
    <xf numFmtId="0" fontId="27" fillId="0" borderId="0" xfId="0" applyFont="1" applyProtection="1"/>
    <xf numFmtId="0" fontId="30" fillId="0" borderId="0" xfId="0" applyFont="1" applyAlignment="1" applyProtection="1">
      <alignment vertical="top" wrapText="1"/>
    </xf>
    <xf numFmtId="0" fontId="30" fillId="0" borderId="0" xfId="0" applyFont="1" applyAlignment="1" applyProtection="1">
      <alignment horizontal="left" vertical="top" wrapText="1"/>
    </xf>
    <xf numFmtId="0" fontId="28" fillId="27" borderId="24" xfId="0" applyFont="1" applyFill="1" applyBorder="1" applyAlignment="1" applyProtection="1">
      <alignment horizontal="justify" vertical="center"/>
    </xf>
    <xf numFmtId="44" fontId="26" fillId="0" borderId="26" xfId="29" applyFont="1" applyBorder="1" applyProtection="1"/>
    <xf numFmtId="0" fontId="28" fillId="27" borderId="14" xfId="0" applyFont="1" applyFill="1" applyBorder="1" applyAlignment="1" applyProtection="1">
      <alignment horizontal="justify" vertical="center"/>
    </xf>
    <xf numFmtId="44" fontId="26" fillId="0" borderId="27" xfId="29" applyFont="1" applyBorder="1" applyProtection="1"/>
    <xf numFmtId="0" fontId="28" fillId="27" borderId="18" xfId="0" applyFont="1" applyFill="1" applyBorder="1" applyAlignment="1" applyProtection="1">
      <alignment horizontal="justify" vertical="center"/>
    </xf>
    <xf numFmtId="44" fontId="26" fillId="0" borderId="28" xfId="29" applyFont="1" applyBorder="1" applyProtection="1"/>
    <xf numFmtId="0" fontId="26" fillId="0" borderId="0" xfId="0" applyFont="1" applyAlignment="1" applyProtection="1">
      <alignment horizontal="justify" vertical="center"/>
    </xf>
    <xf numFmtId="0" fontId="28" fillId="0" borderId="15" xfId="0" applyFont="1" applyBorder="1" applyAlignment="1" applyProtection="1">
      <alignment horizontal="justify" vertical="center"/>
    </xf>
    <xf numFmtId="0" fontId="28" fillId="0" borderId="0" xfId="0" applyFont="1" applyProtection="1"/>
    <xf numFmtId="0" fontId="28" fillId="24" borderId="24" xfId="0" applyFont="1" applyFill="1" applyBorder="1" applyAlignment="1" applyProtection="1">
      <alignment horizontal="center" vertical="center" wrapText="1"/>
    </xf>
    <xf numFmtId="0" fontId="28" fillId="24" borderId="30" xfId="0" applyFont="1" applyFill="1" applyBorder="1" applyAlignment="1" applyProtection="1">
      <alignment horizontal="center" vertical="center" wrapText="1"/>
    </xf>
    <xf numFmtId="0" fontId="28" fillId="24" borderId="26" xfId="0" applyFont="1" applyFill="1" applyBorder="1" applyAlignment="1" applyProtection="1">
      <alignment horizontal="center" vertical="center" wrapText="1"/>
    </xf>
    <xf numFmtId="0" fontId="26" fillId="0" borderId="0" xfId="0" applyFont="1" applyAlignment="1" applyProtection="1">
      <alignment wrapText="1"/>
    </xf>
    <xf numFmtId="14" fontId="26" fillId="0" borderId="0" xfId="0" applyNumberFormat="1" applyFont="1" applyProtection="1"/>
    <xf numFmtId="0" fontId="7" fillId="0" borderId="0" xfId="0" applyFont="1" applyProtection="1"/>
    <xf numFmtId="0" fontId="35" fillId="0" borderId="0" xfId="47" applyProtection="1"/>
    <xf numFmtId="0" fontId="7" fillId="27" borderId="15" xfId="0" applyFont="1" applyFill="1" applyBorder="1" applyAlignment="1" applyProtection="1">
      <alignment horizontal="center" wrapText="1"/>
    </xf>
    <xf numFmtId="0" fontId="7" fillId="27" borderId="11" xfId="0" applyFont="1" applyFill="1" applyBorder="1" applyAlignment="1" applyProtection="1">
      <alignment horizontal="center" wrapText="1"/>
    </xf>
    <xf numFmtId="0" fontId="7" fillId="27" borderId="15" xfId="0" applyFont="1" applyFill="1" applyBorder="1" applyAlignment="1" applyProtection="1">
      <alignment horizontal="center"/>
    </xf>
    <xf numFmtId="0" fontId="2" fillId="27" borderId="16" xfId="0" applyFont="1" applyFill="1" applyBorder="1" applyAlignment="1" applyProtection="1">
      <alignment horizontal="left"/>
    </xf>
    <xf numFmtId="0" fontId="2" fillId="27" borderId="14" xfId="0" applyFont="1" applyFill="1" applyBorder="1" applyAlignment="1" applyProtection="1">
      <alignment horizontal="left"/>
    </xf>
    <xf numFmtId="0" fontId="2" fillId="27" borderId="17" xfId="0" applyFont="1" applyFill="1" applyBorder="1" applyAlignment="1" applyProtection="1">
      <alignment horizontal="left" wrapText="1"/>
    </xf>
    <xf numFmtId="0" fontId="5" fillId="0" borderId="0" xfId="0" applyFont="1" applyProtection="1"/>
    <xf numFmtId="44" fontId="2" fillId="0" borderId="24" xfId="29" applyFont="1" applyFill="1" applyBorder="1" applyAlignment="1" applyProtection="1">
      <alignment horizontal="center"/>
    </xf>
    <xf numFmtId="165" fontId="2" fillId="27" borderId="17" xfId="28" applyNumberFormat="1" applyFont="1" applyFill="1" applyBorder="1" applyAlignment="1" applyProtection="1">
      <alignment horizontal="center"/>
    </xf>
    <xf numFmtId="0" fontId="5" fillId="0" borderId="0" xfId="0" applyFont="1" applyFill="1" applyBorder="1" applyAlignment="1" applyProtection="1">
      <alignment horizontal="left"/>
    </xf>
    <xf numFmtId="0" fontId="2" fillId="25" borderId="16" xfId="0" applyFont="1" applyFill="1" applyBorder="1" applyAlignment="1" applyProtection="1">
      <alignment horizontal="center" vertical="center"/>
      <protection locked="0"/>
    </xf>
    <xf numFmtId="0" fontId="2" fillId="25" borderId="14" xfId="0" applyFont="1" applyFill="1" applyBorder="1" applyAlignment="1" applyProtection="1">
      <alignment horizontal="center" vertical="center"/>
      <protection locked="0"/>
    </xf>
    <xf numFmtId="0" fontId="6" fillId="27" borderId="24" xfId="0" applyFont="1" applyFill="1" applyBorder="1" applyAlignment="1" applyProtection="1">
      <alignment horizontal="right"/>
    </xf>
    <xf numFmtId="164" fontId="2" fillId="0" borderId="26" xfId="0" applyNumberFormat="1" applyFont="1" applyBorder="1" applyProtection="1"/>
    <xf numFmtId="0" fontId="6" fillId="27" borderId="18" xfId="0" applyFont="1" applyFill="1" applyBorder="1" applyAlignment="1" applyProtection="1">
      <alignment horizontal="right"/>
    </xf>
    <xf numFmtId="0" fontId="2" fillId="0" borderId="28" xfId="0" applyFont="1" applyBorder="1" applyProtection="1"/>
    <xf numFmtId="0" fontId="2" fillId="0" borderId="0" xfId="0" applyFont="1" applyAlignment="1" applyProtection="1">
      <alignment horizontal="right"/>
    </xf>
    <xf numFmtId="0" fontId="2" fillId="27" borderId="26" xfId="0" applyFont="1" applyFill="1" applyBorder="1" applyProtection="1"/>
    <xf numFmtId="0" fontId="2" fillId="27" borderId="28" xfId="0" applyFont="1" applyFill="1" applyBorder="1" applyProtection="1"/>
    <xf numFmtId="0" fontId="6" fillId="27" borderId="15" xfId="0" applyFont="1" applyFill="1" applyBorder="1" applyAlignment="1" applyProtection="1">
      <alignment horizontal="right"/>
    </xf>
    <xf numFmtId="0" fontId="6" fillId="27" borderId="15" xfId="0" applyFont="1" applyFill="1" applyBorder="1" applyProtection="1"/>
    <xf numFmtId="0" fontId="6" fillId="27" borderId="29" xfId="0" applyFont="1" applyFill="1" applyBorder="1" applyProtection="1"/>
    <xf numFmtId="0" fontId="6" fillId="27" borderId="16" xfId="0" applyFont="1" applyFill="1" applyBorder="1" applyAlignment="1" applyProtection="1">
      <alignment horizontal="right"/>
    </xf>
    <xf numFmtId="164" fontId="2" fillId="27" borderId="16" xfId="29" applyNumberFormat="1" applyFont="1" applyFill="1" applyBorder="1" applyAlignment="1" applyProtection="1">
      <alignment horizontal="center" vertical="center"/>
    </xf>
    <xf numFmtId="0" fontId="2" fillId="27" borderId="16" xfId="0" applyFont="1" applyFill="1" applyBorder="1" applyAlignment="1" applyProtection="1">
      <alignment horizontal="center" vertical="center"/>
    </xf>
    <xf numFmtId="164" fontId="2" fillId="0" borderId="32" xfId="0" applyNumberFormat="1" applyFont="1" applyBorder="1" applyAlignment="1" applyProtection="1">
      <alignment horizontal="center" vertical="center"/>
    </xf>
    <xf numFmtId="0" fontId="6" fillId="27" borderId="14" xfId="0" applyFont="1" applyFill="1" applyBorder="1" applyAlignment="1" applyProtection="1">
      <alignment horizontal="right"/>
    </xf>
    <xf numFmtId="164" fontId="2" fillId="27" borderId="14" xfId="29" applyNumberFormat="1" applyFont="1" applyFill="1" applyBorder="1" applyAlignment="1" applyProtection="1">
      <alignment horizontal="center" vertical="center"/>
    </xf>
    <xf numFmtId="0" fontId="2" fillId="27" borderId="14" xfId="0" applyFont="1" applyFill="1" applyBorder="1" applyAlignment="1" applyProtection="1">
      <alignment horizontal="center" vertical="center"/>
    </xf>
    <xf numFmtId="164" fontId="2" fillId="0" borderId="27" xfId="0" applyNumberFormat="1" applyFont="1" applyBorder="1" applyAlignment="1" applyProtection="1">
      <alignment horizontal="center" vertical="center"/>
    </xf>
    <xf numFmtId="0" fontId="6" fillId="26" borderId="17" xfId="0" applyFont="1" applyFill="1" applyBorder="1" applyProtection="1"/>
    <xf numFmtId="0" fontId="2" fillId="26" borderId="17" xfId="0" applyFont="1" applyFill="1" applyBorder="1" applyAlignment="1" applyProtection="1">
      <alignment horizontal="center" vertical="center"/>
    </xf>
    <xf numFmtId="0" fontId="2" fillId="26" borderId="33" xfId="0" applyFont="1" applyFill="1" applyBorder="1" applyAlignment="1" applyProtection="1">
      <alignment horizontal="center" vertical="center"/>
    </xf>
    <xf numFmtId="0" fontId="2" fillId="0" borderId="15" xfId="0" applyFont="1" applyBorder="1" applyAlignment="1" applyProtection="1">
      <alignment horizontal="center" vertical="center"/>
    </xf>
    <xf numFmtId="0" fontId="2" fillId="26" borderId="15" xfId="0" applyFont="1" applyFill="1" applyBorder="1" applyAlignment="1" applyProtection="1">
      <alignment horizontal="center" vertical="center"/>
    </xf>
    <xf numFmtId="164" fontId="2" fillId="0" borderId="15" xfId="0" applyNumberFormat="1" applyFont="1" applyBorder="1" applyAlignment="1" applyProtection="1">
      <alignment horizontal="center" vertical="center"/>
    </xf>
    <xf numFmtId="0" fontId="2" fillId="27" borderId="29" xfId="0" applyFont="1" applyFill="1" applyBorder="1" applyAlignment="1" applyProtection="1">
      <alignment horizontal="center" vertical="center"/>
    </xf>
    <xf numFmtId="0" fontId="6" fillId="27" borderId="34" xfId="0" applyFont="1" applyFill="1" applyBorder="1" applyAlignment="1" applyProtection="1">
      <alignment horizontal="right"/>
    </xf>
    <xf numFmtId="0" fontId="2" fillId="26" borderId="34" xfId="0" applyFont="1" applyFill="1" applyBorder="1" applyAlignment="1" applyProtection="1">
      <alignment horizontal="center" vertical="center"/>
    </xf>
    <xf numFmtId="164" fontId="2" fillId="0" borderId="35" xfId="0" applyNumberFormat="1" applyFont="1" applyBorder="1" applyAlignment="1" applyProtection="1">
      <alignment horizontal="center" vertical="center"/>
    </xf>
    <xf numFmtId="0" fontId="1" fillId="0" borderId="0" xfId="0" applyFont="1" applyProtection="1"/>
    <xf numFmtId="0" fontId="25" fillId="0" borderId="0" xfId="0" applyFont="1" applyAlignment="1" applyProtection="1">
      <alignment horizontal="left" vertical="center" wrapText="1"/>
    </xf>
    <xf numFmtId="0" fontId="0" fillId="0" borderId="0" xfId="0" applyAlignment="1" applyProtection="1">
      <alignment horizontal="center" vertical="center"/>
    </xf>
    <xf numFmtId="0" fontId="5" fillId="27" borderId="13"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25"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6" fillId="0" borderId="0" xfId="45" applyFont="1" applyBorder="1" applyAlignment="1" applyProtection="1">
      <alignment horizontal="left" vertical="center" wrapText="1"/>
    </xf>
    <xf numFmtId="0" fontId="6" fillId="27" borderId="12" xfId="0" applyFont="1" applyFill="1" applyBorder="1" applyAlignment="1" applyProtection="1">
      <alignment horizontal="right" wrapText="1"/>
    </xf>
    <xf numFmtId="0" fontId="6" fillId="27" borderId="21" xfId="0" applyFont="1" applyFill="1" applyBorder="1" applyAlignment="1" applyProtection="1">
      <alignment horizontal="right" wrapText="1"/>
    </xf>
    <xf numFmtId="0" fontId="6" fillId="27" borderId="20" xfId="0" applyFont="1" applyFill="1" applyBorder="1" applyAlignment="1" applyProtection="1">
      <alignment horizontal="right" wrapText="1"/>
    </xf>
    <xf numFmtId="0" fontId="6" fillId="27" borderId="25" xfId="0" applyFont="1" applyFill="1" applyBorder="1" applyAlignment="1" applyProtection="1">
      <alignment horizontal="right" wrapText="1"/>
    </xf>
    <xf numFmtId="0" fontId="6" fillId="27" borderId="10" xfId="0" applyFont="1" applyFill="1" applyBorder="1" applyAlignment="1" applyProtection="1">
      <alignment horizontal="right"/>
    </xf>
    <xf numFmtId="0" fontId="6" fillId="27" borderId="11" xfId="0" applyFont="1" applyFill="1" applyBorder="1" applyAlignment="1" applyProtection="1">
      <alignment horizontal="right"/>
    </xf>
    <xf numFmtId="0" fontId="28" fillId="0" borderId="0" xfId="0" applyFont="1" applyAlignment="1" applyProtection="1">
      <alignment horizontal="center" vertical="center" wrapText="1"/>
    </xf>
    <xf numFmtId="0" fontId="35" fillId="0" borderId="0" xfId="47" applyBorder="1" applyAlignment="1" applyProtection="1">
      <alignment horizontal="left" wrapText="1"/>
    </xf>
    <xf numFmtId="0" fontId="26" fillId="0" borderId="37" xfId="0" applyFont="1" applyBorder="1" applyAlignment="1" applyProtection="1">
      <alignment horizontal="center" wrapText="1"/>
    </xf>
    <xf numFmtId="0" fontId="26" fillId="0" borderId="0" xfId="0" applyFont="1" applyAlignment="1" applyProtection="1">
      <alignment horizontal="center" wrapText="1"/>
    </xf>
    <xf numFmtId="0" fontId="35" fillId="0" borderId="0" xfId="47" applyAlignment="1" applyProtection="1">
      <alignment horizontal="left" vertical="center"/>
    </xf>
    <xf numFmtId="0" fontId="6" fillId="0" borderId="36" xfId="45" applyFont="1" applyBorder="1" applyAlignment="1" applyProtection="1">
      <alignment horizontal="left" vertical="center" wrapText="1"/>
    </xf>
    <xf numFmtId="0" fontId="6" fillId="0" borderId="36" xfId="45" applyFont="1" applyBorder="1" applyAlignment="1" applyProtection="1">
      <alignment horizontal="left" vertical="center"/>
    </xf>
    <xf numFmtId="0" fontId="2" fillId="0" borderId="0" xfId="0" applyFont="1" applyAlignment="1" applyProtection="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7" builtinId="8"/>
    <cellStyle name="Input" xfId="36" builtinId="20" customBuiltin="1"/>
    <cellStyle name="Linked Cell" xfId="37" builtinId="24" customBuiltin="1"/>
    <cellStyle name="Neutral" xfId="38" builtinId="28" customBuiltin="1"/>
    <cellStyle name="Normal" xfId="0" builtinId="0"/>
    <cellStyle name="Normal 2" xfId="45" xr:uid="{00000000-0005-0000-0000-000027000000}"/>
    <cellStyle name="Note" xfId="39" builtinId="10" customBuiltin="1"/>
    <cellStyle name="Output" xfId="40" builtinId="21" customBuiltin="1"/>
    <cellStyle name="Percent" xfId="44" builtinId="5"/>
    <cellStyle name="Percent 2" xfId="46" xr:uid="{00000000-0005-0000-0000-00002B000000}"/>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3381375</xdr:colOff>
          <xdr:row>10</xdr:row>
          <xdr:rowOff>128588</xdr:rowOff>
        </xdr:from>
        <xdr:to>
          <xdr:col>3</xdr:col>
          <xdr:colOff>0</xdr:colOff>
          <xdr:row>12</xdr:row>
          <xdr:rowOff>33338</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Rental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3381375</xdr:colOff>
          <xdr:row>11</xdr:row>
          <xdr:rowOff>133350</xdr:rowOff>
        </xdr:from>
        <xdr:to>
          <xdr:col>3</xdr:col>
          <xdr:colOff>0</xdr:colOff>
          <xdr:row>13</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Supportive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3381375</xdr:colOff>
          <xdr:row>12</xdr:row>
          <xdr:rowOff>138113</xdr:rowOff>
        </xdr:from>
        <xdr:to>
          <xdr:col>3</xdr:col>
          <xdr:colOff>0</xdr:colOff>
          <xdr:row>14</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Admin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info.gov/content/pkg/CFR-2019-title24-vol3/xml/CFR-2019-title24-vol3-sec578-53.x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info.gov/content/pkg/CFR-2019-title24-vol3/xml/CFR-2019-title24-vol3-sec578-97.xml" TargetMode="External"/><Relationship Id="rId1" Type="http://schemas.openxmlformats.org/officeDocument/2006/relationships/hyperlink" Target="https://www.govinfo.gov/content/pkg/CFR-2019-title24-vol3/xml/CFR-2019-title24-vol3-sec578-73.x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6"/>
  <sheetViews>
    <sheetView tabSelected="1" zoomScaleNormal="100" zoomScaleSheetLayoutView="100" workbookViewId="0">
      <selection activeCell="C6" sqref="C6"/>
    </sheetView>
  </sheetViews>
  <sheetFormatPr defaultColWidth="9.1328125" defaultRowHeight="12.75" x14ac:dyDescent="0.35"/>
  <cols>
    <col min="1" max="1" width="3.86328125" style="22" customWidth="1"/>
    <col min="2" max="3" width="47.59765625" style="22" customWidth="1"/>
    <col min="4" max="4" width="2.86328125" style="22" customWidth="1"/>
    <col min="5" max="5" width="15" style="22" bestFit="1" customWidth="1"/>
    <col min="6" max="7" width="9.1328125" style="22"/>
    <col min="8" max="12" width="9.1328125" style="22" hidden="1" customWidth="1"/>
    <col min="13" max="16384" width="9.1328125" style="22"/>
  </cols>
  <sheetData>
    <row r="1" spans="1:12" x14ac:dyDescent="0.35">
      <c r="A1" s="159" t="s">
        <v>0</v>
      </c>
    </row>
    <row r="2" spans="1:12" ht="17.649999999999999" x14ac:dyDescent="0.5">
      <c r="B2" s="23" t="s">
        <v>111</v>
      </c>
      <c r="C2" s="117"/>
      <c r="D2" s="20"/>
    </row>
    <row r="3" spans="1:12" ht="17.649999999999999" x14ac:dyDescent="0.5">
      <c r="B3" s="23"/>
      <c r="C3" s="117"/>
      <c r="D3" s="20"/>
    </row>
    <row r="4" spans="1:12" ht="70.05" customHeight="1" x14ac:dyDescent="0.35">
      <c r="B4" s="165" t="s">
        <v>127</v>
      </c>
      <c r="C4" s="165"/>
      <c r="D4" s="165"/>
      <c r="E4" s="165"/>
    </row>
    <row r="6" spans="1:12" ht="26.25" x14ac:dyDescent="0.35">
      <c r="B6" s="160" t="s">
        <v>107</v>
      </c>
      <c r="C6" s="1"/>
      <c r="H6" s="125" t="s">
        <v>16</v>
      </c>
      <c r="L6" s="125" t="s">
        <v>16</v>
      </c>
    </row>
    <row r="7" spans="1:12" ht="13.15" x14ac:dyDescent="0.35">
      <c r="B7" s="160"/>
      <c r="C7" s="161"/>
      <c r="H7" s="125" t="s">
        <v>17</v>
      </c>
      <c r="L7" s="125" t="s">
        <v>18</v>
      </c>
    </row>
    <row r="8" spans="1:12" ht="26.25" x14ac:dyDescent="0.35">
      <c r="B8" s="160" t="s">
        <v>108</v>
      </c>
      <c r="C8" s="162" t="s">
        <v>19</v>
      </c>
      <c r="H8" s="159" t="s">
        <v>19</v>
      </c>
      <c r="L8" s="125" t="s">
        <v>20</v>
      </c>
    </row>
    <row r="9" spans="1:12" ht="13.15" x14ac:dyDescent="0.35">
      <c r="B9" s="160"/>
      <c r="C9" s="161"/>
      <c r="L9" s="125" t="s">
        <v>21</v>
      </c>
    </row>
    <row r="10" spans="1:12" ht="13.15" x14ac:dyDescent="0.35">
      <c r="B10" s="160" t="s">
        <v>109</v>
      </c>
      <c r="C10" s="162" t="s">
        <v>22</v>
      </c>
    </row>
    <row r="11" spans="1:12" ht="13.15" x14ac:dyDescent="0.35">
      <c r="B11" s="160"/>
      <c r="C11" s="161"/>
    </row>
    <row r="12" spans="1:12" x14ac:dyDescent="0.35">
      <c r="B12" s="164" t="s">
        <v>110</v>
      </c>
      <c r="C12" s="163"/>
    </row>
    <row r="13" spans="1:12" x14ac:dyDescent="0.35">
      <c r="B13" s="164"/>
      <c r="C13" s="163"/>
    </row>
    <row r="14" spans="1:12" ht="13.15" x14ac:dyDescent="0.35">
      <c r="B14" s="160"/>
      <c r="C14" s="163"/>
    </row>
    <row r="15" spans="1:12" ht="13.15" x14ac:dyDescent="0.35">
      <c r="B15" s="160"/>
      <c r="C15" s="163"/>
    </row>
    <row r="16" spans="1:12" ht="13.15" x14ac:dyDescent="0.35">
      <c r="B16" s="160"/>
      <c r="C16" s="163"/>
    </row>
  </sheetData>
  <sheetProtection algorithmName="SHA-512" hashValue="oHjoxHzUVnqp8Xk4QbdBgn6XPbkoipYz0vviEbhlt8Q0/tROwJz3OUlXtX3j8LN6u3SKDzg5nsguD/A5vLXLtA==" saltValue="0F/HGToUIZQgqje92PVC/Q==" spinCount="100000" sheet="1" selectLockedCells="1"/>
  <mergeCells count="2">
    <mergeCell ref="B12:B13"/>
    <mergeCell ref="B4:E4"/>
  </mergeCells>
  <dataValidations count="1">
    <dataValidation type="list" allowBlank="1" showInputMessage="1" showErrorMessage="1" sqref="C6" xr:uid="{00000000-0002-0000-0100-000000000000}">
      <formula1>$H$6:$H$8</formula1>
    </dataValidation>
  </dataValidations>
  <pageMargins left="0.75" right="0.75" top="1" bottom="1" header="0.5" footer="0.5"/>
  <pageSetup scale="8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3381375</xdr:colOff>
                    <xdr:row>10</xdr:row>
                    <xdr:rowOff>128588</xdr:rowOff>
                  </from>
                  <to>
                    <xdr:col>3</xdr:col>
                    <xdr:colOff>0</xdr:colOff>
                    <xdr:row>12</xdr:row>
                    <xdr:rowOff>33338</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3381375</xdr:colOff>
                    <xdr:row>11</xdr:row>
                    <xdr:rowOff>133350</xdr:rowOff>
                  </from>
                  <to>
                    <xdr:col>3</xdr:col>
                    <xdr:colOff>0</xdr:colOff>
                    <xdr:row>13</xdr:row>
                    <xdr:rowOff>47625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3381375</xdr:colOff>
                    <xdr:row>12</xdr:row>
                    <xdr:rowOff>138113</xdr:rowOff>
                  </from>
                  <to>
                    <xdr:col>3</xdr:col>
                    <xdr:colOff>0</xdr:colOff>
                    <xdr:row>14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7"/>
  <sheetViews>
    <sheetView workbookViewId="0">
      <selection activeCell="C13" sqref="C13"/>
    </sheetView>
  </sheetViews>
  <sheetFormatPr defaultRowHeight="12.75" x14ac:dyDescent="0.35"/>
  <cols>
    <col min="1" max="1" width="9.06640625" style="22"/>
    <col min="2" max="2" width="60.265625" style="22" bestFit="1" customWidth="1"/>
    <col min="3" max="3" width="19.19921875" style="22" customWidth="1"/>
    <col min="4" max="4" width="11.59765625" style="22" bestFit="1" customWidth="1"/>
    <col min="5" max="5" width="12.59765625" style="22" bestFit="1" customWidth="1"/>
    <col min="6" max="6" width="16.59765625" style="22" bestFit="1" customWidth="1"/>
    <col min="7" max="16384" width="9.06640625" style="22"/>
  </cols>
  <sheetData>
    <row r="2" spans="2:6" ht="17.649999999999999" x14ac:dyDescent="0.5">
      <c r="B2" s="23" t="s">
        <v>128</v>
      </c>
    </row>
    <row r="4" spans="2:6" ht="45" customHeight="1" x14ac:dyDescent="0.35">
      <c r="B4" s="166" t="s">
        <v>114</v>
      </c>
      <c r="C4" s="166"/>
      <c r="D4" s="166"/>
    </row>
    <row r="5" spans="2:6" ht="13.15" thickBot="1" x14ac:dyDescent="0.4"/>
    <row r="6" spans="2:6" ht="15" x14ac:dyDescent="0.4">
      <c r="B6" s="131" t="s">
        <v>44</v>
      </c>
      <c r="C6" s="132">
        <f>F27</f>
        <v>0</v>
      </c>
      <c r="D6" s="25"/>
      <c r="E6" s="25"/>
      <c r="F6" s="25"/>
    </row>
    <row r="7" spans="2:6" ht="15.4" thickBot="1" x14ac:dyDescent="0.45">
      <c r="B7" s="133" t="s">
        <v>45</v>
      </c>
      <c r="C7" s="134">
        <f>C25</f>
        <v>0</v>
      </c>
      <c r="D7" s="25"/>
      <c r="E7" s="25"/>
      <c r="F7" s="25"/>
    </row>
    <row r="8" spans="2:6" ht="15.4" thickBot="1" x14ac:dyDescent="0.45">
      <c r="B8" s="135"/>
      <c r="C8" s="25"/>
      <c r="D8" s="25"/>
      <c r="E8" s="25"/>
      <c r="F8" s="25"/>
    </row>
    <row r="9" spans="2:6" ht="15" x14ac:dyDescent="0.4">
      <c r="B9" s="131" t="s">
        <v>58</v>
      </c>
      <c r="C9" s="136" t="s">
        <v>59</v>
      </c>
      <c r="D9" s="25"/>
      <c r="E9" s="25"/>
      <c r="F9" s="25"/>
    </row>
    <row r="10" spans="2:6" ht="15.4" thickBot="1" x14ac:dyDescent="0.45">
      <c r="B10" s="133" t="s">
        <v>61</v>
      </c>
      <c r="C10" s="137" t="s">
        <v>62</v>
      </c>
      <c r="D10" s="25"/>
      <c r="E10" s="25"/>
      <c r="F10" s="25"/>
    </row>
    <row r="11" spans="2:6" ht="15.4" thickBot="1" x14ac:dyDescent="0.45">
      <c r="B11" s="25"/>
      <c r="C11" s="25"/>
      <c r="D11" s="25"/>
      <c r="E11" s="25"/>
      <c r="F11" s="25"/>
    </row>
    <row r="12" spans="2:6" ht="15.4" thickBot="1" x14ac:dyDescent="0.45">
      <c r="B12" s="138" t="s">
        <v>46</v>
      </c>
      <c r="C12" s="139" t="s">
        <v>60</v>
      </c>
      <c r="D12" s="139" t="s">
        <v>47</v>
      </c>
      <c r="E12" s="139" t="s">
        <v>48</v>
      </c>
      <c r="F12" s="140" t="s">
        <v>49</v>
      </c>
    </row>
    <row r="13" spans="2:6" ht="15" x14ac:dyDescent="0.4">
      <c r="B13" s="141" t="s">
        <v>50</v>
      </c>
      <c r="C13" s="129"/>
      <c r="D13" s="142">
        <f>D14*0.75</f>
        <v>505.5</v>
      </c>
      <c r="E13" s="143">
        <v>12</v>
      </c>
      <c r="F13" s="144">
        <f>C13*D13*E13</f>
        <v>0</v>
      </c>
    </row>
    <row r="14" spans="2:6" ht="15" x14ac:dyDescent="0.4">
      <c r="B14" s="145" t="s">
        <v>51</v>
      </c>
      <c r="C14" s="130"/>
      <c r="D14" s="146">
        <v>674</v>
      </c>
      <c r="E14" s="147">
        <v>12</v>
      </c>
      <c r="F14" s="148">
        <f t="shared" ref="F14:F23" si="0">C14*D14*E14</f>
        <v>0</v>
      </c>
    </row>
    <row r="15" spans="2:6" ht="15" x14ac:dyDescent="0.4">
      <c r="B15" s="145" t="s">
        <v>52</v>
      </c>
      <c r="C15" s="130"/>
      <c r="D15" s="146">
        <v>703</v>
      </c>
      <c r="E15" s="147">
        <v>12</v>
      </c>
      <c r="F15" s="148">
        <f t="shared" si="0"/>
        <v>0</v>
      </c>
    </row>
    <row r="16" spans="2:6" ht="15" x14ac:dyDescent="0.4">
      <c r="B16" s="145" t="s">
        <v>54</v>
      </c>
      <c r="C16" s="130"/>
      <c r="D16" s="146">
        <v>843</v>
      </c>
      <c r="E16" s="147">
        <v>12</v>
      </c>
      <c r="F16" s="148">
        <f t="shared" si="0"/>
        <v>0</v>
      </c>
    </row>
    <row r="17" spans="2:6" ht="15" x14ac:dyDescent="0.4">
      <c r="B17" s="145" t="s">
        <v>65</v>
      </c>
      <c r="C17" s="130"/>
      <c r="D17" s="146">
        <v>1051</v>
      </c>
      <c r="E17" s="147">
        <v>12</v>
      </c>
      <c r="F17" s="148">
        <f t="shared" si="0"/>
        <v>0</v>
      </c>
    </row>
    <row r="18" spans="2:6" ht="15" x14ac:dyDescent="0.4">
      <c r="B18" s="145" t="s">
        <v>53</v>
      </c>
      <c r="C18" s="130"/>
      <c r="D18" s="146">
        <v>1190</v>
      </c>
      <c r="E18" s="147">
        <v>12</v>
      </c>
      <c r="F18" s="148">
        <f t="shared" si="0"/>
        <v>0</v>
      </c>
    </row>
    <row r="19" spans="2:6" ht="15" x14ac:dyDescent="0.4">
      <c r="B19" s="145" t="s">
        <v>66</v>
      </c>
      <c r="C19" s="130"/>
      <c r="D19" s="146">
        <f>D18*1.15</f>
        <v>1368.5</v>
      </c>
      <c r="E19" s="147">
        <v>12</v>
      </c>
      <c r="F19" s="148">
        <f t="shared" si="0"/>
        <v>0</v>
      </c>
    </row>
    <row r="20" spans="2:6" ht="15" x14ac:dyDescent="0.4">
      <c r="B20" s="145" t="s">
        <v>55</v>
      </c>
      <c r="C20" s="130"/>
      <c r="D20" s="146">
        <f>D18*1.3</f>
        <v>1547</v>
      </c>
      <c r="E20" s="147">
        <v>12</v>
      </c>
      <c r="F20" s="148">
        <f t="shared" si="0"/>
        <v>0</v>
      </c>
    </row>
    <row r="21" spans="2:6" ht="15" x14ac:dyDescent="0.4">
      <c r="B21" s="145" t="s">
        <v>64</v>
      </c>
      <c r="C21" s="130"/>
      <c r="D21" s="146">
        <f>D18*1.45</f>
        <v>1725.5</v>
      </c>
      <c r="E21" s="147">
        <v>12</v>
      </c>
      <c r="F21" s="148">
        <f t="shared" si="0"/>
        <v>0</v>
      </c>
    </row>
    <row r="22" spans="2:6" ht="15" x14ac:dyDescent="0.4">
      <c r="B22" s="145" t="s">
        <v>56</v>
      </c>
      <c r="C22" s="130"/>
      <c r="D22" s="146">
        <f>D18*1.6</f>
        <v>1904</v>
      </c>
      <c r="E22" s="147">
        <v>12</v>
      </c>
      <c r="F22" s="148">
        <f t="shared" si="0"/>
        <v>0</v>
      </c>
    </row>
    <row r="23" spans="2:6" ht="15" x14ac:dyDescent="0.4">
      <c r="B23" s="145" t="s">
        <v>57</v>
      </c>
      <c r="C23" s="130"/>
      <c r="D23" s="146">
        <f>D18*1.75</f>
        <v>2082.5</v>
      </c>
      <c r="E23" s="147">
        <v>12</v>
      </c>
      <c r="F23" s="148">
        <f t="shared" si="0"/>
        <v>0</v>
      </c>
    </row>
    <row r="24" spans="2:6" ht="15.4" thickBot="1" x14ac:dyDescent="0.45">
      <c r="B24" s="149"/>
      <c r="C24" s="150"/>
      <c r="D24" s="150"/>
      <c r="E24" s="150"/>
      <c r="F24" s="151"/>
    </row>
    <row r="25" spans="2:6" ht="15.4" thickBot="1" x14ac:dyDescent="0.45">
      <c r="B25" s="138" t="s">
        <v>63</v>
      </c>
      <c r="C25" s="152">
        <f>SUM(C13:C22)</f>
        <v>0</v>
      </c>
      <c r="D25" s="153"/>
      <c r="E25" s="153"/>
      <c r="F25" s="154">
        <f>SUM(F13:F23)</f>
        <v>0</v>
      </c>
    </row>
    <row r="26" spans="2:6" ht="15.4" thickBot="1" x14ac:dyDescent="0.45">
      <c r="B26" s="138" t="s">
        <v>27</v>
      </c>
      <c r="C26" s="153"/>
      <c r="D26" s="153"/>
      <c r="E26" s="153"/>
      <c r="F26" s="155">
        <v>2</v>
      </c>
    </row>
    <row r="27" spans="2:6" ht="15.4" thickBot="1" x14ac:dyDescent="0.45">
      <c r="B27" s="156" t="s">
        <v>28</v>
      </c>
      <c r="C27" s="157"/>
      <c r="D27" s="157"/>
      <c r="E27" s="157"/>
      <c r="F27" s="158">
        <f>F25*F26</f>
        <v>0</v>
      </c>
    </row>
  </sheetData>
  <sheetProtection algorithmName="SHA-512" hashValue="Wt2luQ3eRx1oj3dGBIH8TQTNDPHvcgwSu4g2W8/hbcZ7z+W4IbE2KoMllUef3uQsMNeqiKtDXLz/n00mR/EtyA==" saltValue="UH5TkVG8jnzMrKx/xWQu6g==" spinCount="100000" sheet="1" objects="1" scenarios="1" selectLockedCells="1"/>
  <mergeCells count="1">
    <mergeCell ref="B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29"/>
  <sheetViews>
    <sheetView zoomScaleNormal="100" zoomScaleSheetLayoutView="100" workbookViewId="0">
      <selection activeCell="C8" sqref="C8"/>
    </sheetView>
  </sheetViews>
  <sheetFormatPr defaultColWidth="9.1328125" defaultRowHeight="12.75" x14ac:dyDescent="0.35"/>
  <cols>
    <col min="1" max="1" width="3.86328125" style="22" customWidth="1"/>
    <col min="2" max="3" width="47.59765625" style="22" customWidth="1"/>
    <col min="4" max="4" width="42.86328125" style="22" bestFit="1" customWidth="1"/>
    <col min="5" max="5" width="15" style="22" bestFit="1" customWidth="1"/>
    <col min="6" max="16384" width="9.1328125" style="22"/>
  </cols>
  <sheetData>
    <row r="2" spans="2:12" ht="17.649999999999999" x14ac:dyDescent="0.5">
      <c r="B2" s="23" t="s">
        <v>129</v>
      </c>
      <c r="C2" s="117"/>
      <c r="D2" s="20"/>
    </row>
    <row r="4" spans="2:12" ht="45" customHeight="1" x14ac:dyDescent="0.35">
      <c r="B4" s="166" t="s">
        <v>94</v>
      </c>
      <c r="C4" s="166"/>
      <c r="D4" s="166"/>
    </row>
    <row r="5" spans="2:12" x14ac:dyDescent="0.35">
      <c r="B5" s="118" t="s">
        <v>95</v>
      </c>
    </row>
    <row r="6" spans="2:12" ht="13.15" thickBot="1" x14ac:dyDescent="0.4"/>
    <row r="7" spans="2:12" ht="18" thickBot="1" x14ac:dyDescent="0.55000000000000004">
      <c r="B7" s="119" t="s">
        <v>1</v>
      </c>
      <c r="C7" s="120" t="s">
        <v>23</v>
      </c>
      <c r="D7" s="121" t="s">
        <v>24</v>
      </c>
    </row>
    <row r="8" spans="2:12" ht="15" x14ac:dyDescent="0.4">
      <c r="B8" s="122" t="s">
        <v>2</v>
      </c>
      <c r="C8" s="10"/>
      <c r="D8" s="8"/>
    </row>
    <row r="9" spans="2:12" ht="15" x14ac:dyDescent="0.4">
      <c r="B9" s="123" t="s">
        <v>3</v>
      </c>
      <c r="C9" s="11"/>
      <c r="D9" s="9"/>
    </row>
    <row r="10" spans="2:12" ht="15" x14ac:dyDescent="0.4">
      <c r="B10" s="123" t="s">
        <v>4</v>
      </c>
      <c r="C10" s="12"/>
      <c r="D10" s="9"/>
    </row>
    <row r="11" spans="2:12" ht="15" x14ac:dyDescent="0.4">
      <c r="B11" s="123" t="s">
        <v>5</v>
      </c>
      <c r="C11" s="11"/>
      <c r="D11" s="9"/>
    </row>
    <row r="12" spans="2:12" ht="15" x14ac:dyDescent="0.4">
      <c r="B12" s="123" t="s">
        <v>6</v>
      </c>
      <c r="C12" s="11"/>
      <c r="D12" s="9"/>
      <c r="L12" s="22" t="s">
        <v>0</v>
      </c>
    </row>
    <row r="13" spans="2:12" ht="15" x14ac:dyDescent="0.4">
      <c r="B13" s="123" t="s">
        <v>7</v>
      </c>
      <c r="C13" s="11"/>
      <c r="D13" s="9"/>
    </row>
    <row r="14" spans="2:12" ht="15" x14ac:dyDescent="0.4">
      <c r="B14" s="123" t="s">
        <v>8</v>
      </c>
      <c r="C14" s="12"/>
      <c r="D14" s="9"/>
    </row>
    <row r="15" spans="2:12" ht="15" x14ac:dyDescent="0.4">
      <c r="B15" s="123" t="s">
        <v>9</v>
      </c>
      <c r="C15" s="11"/>
      <c r="D15" s="9"/>
    </row>
    <row r="16" spans="2:12" ht="15" x14ac:dyDescent="0.4">
      <c r="B16" s="123" t="s">
        <v>68</v>
      </c>
      <c r="C16" s="11"/>
      <c r="D16" s="9"/>
    </row>
    <row r="17" spans="2:7" ht="15" x14ac:dyDescent="0.4">
      <c r="B17" s="123" t="s">
        <v>10</v>
      </c>
      <c r="C17" s="11"/>
      <c r="D17" s="9"/>
    </row>
    <row r="18" spans="2:7" ht="15" x14ac:dyDescent="0.4">
      <c r="B18" s="123" t="s">
        <v>69</v>
      </c>
      <c r="C18" s="11"/>
      <c r="D18" s="9"/>
      <c r="G18" s="22" t="s">
        <v>0</v>
      </c>
    </row>
    <row r="19" spans="2:7" ht="15" x14ac:dyDescent="0.4">
      <c r="B19" s="123" t="s">
        <v>70</v>
      </c>
      <c r="C19" s="11"/>
      <c r="D19" s="9"/>
    </row>
    <row r="20" spans="2:7" ht="15" x14ac:dyDescent="0.4">
      <c r="B20" s="123" t="s">
        <v>11</v>
      </c>
      <c r="C20" s="11"/>
      <c r="D20" s="9"/>
    </row>
    <row r="21" spans="2:7" ht="15" x14ac:dyDescent="0.4">
      <c r="B21" s="123" t="s">
        <v>71</v>
      </c>
      <c r="C21" s="11"/>
      <c r="D21" s="9"/>
    </row>
    <row r="22" spans="2:7" ht="15" x14ac:dyDescent="0.4">
      <c r="B22" s="123" t="s">
        <v>72</v>
      </c>
      <c r="C22" s="11"/>
      <c r="D22" s="9"/>
    </row>
    <row r="23" spans="2:7" ht="15" x14ac:dyDescent="0.4">
      <c r="B23" s="123" t="s">
        <v>12</v>
      </c>
      <c r="C23" s="11"/>
      <c r="D23" s="9"/>
    </row>
    <row r="24" spans="2:7" ht="15.4" thickBot="1" x14ac:dyDescent="0.45">
      <c r="B24" s="124" t="s">
        <v>25</v>
      </c>
      <c r="C24" s="13"/>
      <c r="D24" s="14"/>
      <c r="E24" s="125"/>
    </row>
    <row r="25" spans="2:7" ht="15" x14ac:dyDescent="0.4">
      <c r="B25" s="167" t="s">
        <v>26</v>
      </c>
      <c r="C25" s="168"/>
      <c r="D25" s="126">
        <f>SUM(D8:D24)</f>
        <v>0</v>
      </c>
      <c r="E25" s="125"/>
    </row>
    <row r="26" spans="2:7" ht="15.4" thickBot="1" x14ac:dyDescent="0.45">
      <c r="B26" s="169" t="s">
        <v>27</v>
      </c>
      <c r="C26" s="170"/>
      <c r="D26" s="127">
        <v>2</v>
      </c>
      <c r="E26" s="125"/>
    </row>
    <row r="27" spans="2:7" ht="15.4" thickBot="1" x14ac:dyDescent="0.45">
      <c r="B27" s="171" t="s">
        <v>28</v>
      </c>
      <c r="C27" s="172"/>
      <c r="D27" s="15">
        <f>D25*D26</f>
        <v>0</v>
      </c>
    </row>
    <row r="28" spans="2:7" ht="15" x14ac:dyDescent="0.4">
      <c r="B28" s="25"/>
      <c r="C28" s="25"/>
    </row>
    <row r="29" spans="2:7" x14ac:dyDescent="0.35">
      <c r="B29" s="128"/>
      <c r="C29" s="128"/>
    </row>
  </sheetData>
  <sheetProtection algorithmName="SHA-512" hashValue="3dWn0Uc9EKNSKStaRCRMp7VV3NcC7oWZTykSxzxOWhe2E2JQUBd765GpAFt+BaBLlDVzmeP+wHTCwBRPbio6Fg==" saltValue="WSZqRbsHxo7zvXouQqTlPg==" spinCount="100000" sheet="1" selectLockedCells="1"/>
  <mergeCells count="4">
    <mergeCell ref="B25:C25"/>
    <mergeCell ref="B26:C26"/>
    <mergeCell ref="B27:C27"/>
    <mergeCell ref="B4:D4"/>
  </mergeCells>
  <hyperlinks>
    <hyperlink ref="B5" r:id="rId1" xr:uid="{FED2AD82-2E08-4BC9-A7C1-0E066BDD13E8}"/>
  </hyperlinks>
  <pageMargins left="0.75" right="0.75" top="1" bottom="1" header="0.5" footer="0.5"/>
  <pageSetup scale="80" orientation="landscape"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P26"/>
  <sheetViews>
    <sheetView workbookViewId="0">
      <selection activeCell="C12" sqref="C12"/>
    </sheetView>
  </sheetViews>
  <sheetFormatPr defaultColWidth="9.1328125" defaultRowHeight="13.5" x14ac:dyDescent="0.35"/>
  <cols>
    <col min="1" max="1" width="6.1328125" style="99" customWidth="1"/>
    <col min="2" max="2" width="37.265625" style="99" customWidth="1"/>
    <col min="3" max="3" width="24.3984375" style="99" customWidth="1"/>
    <col min="4" max="4" width="48.73046875" style="99" customWidth="1"/>
    <col min="5" max="6" width="18.3984375" style="99" customWidth="1"/>
    <col min="7" max="7" width="12.86328125" style="99" customWidth="1"/>
    <col min="8" max="15" width="9.1328125" style="99"/>
    <col min="16" max="16" width="0" style="99" hidden="1" customWidth="1"/>
    <col min="17" max="16384" width="9.1328125" style="99"/>
  </cols>
  <sheetData>
    <row r="2" spans="2:16" ht="17.649999999999999" x14ac:dyDescent="0.5">
      <c r="B2" s="23" t="s">
        <v>130</v>
      </c>
    </row>
    <row r="3" spans="2:16" ht="13.9" x14ac:dyDescent="0.4">
      <c r="B3" s="100"/>
    </row>
    <row r="4" spans="2:16" ht="111" customHeight="1" x14ac:dyDescent="0.35">
      <c r="B4" s="166" t="s">
        <v>113</v>
      </c>
      <c r="C4" s="166"/>
      <c r="D4" s="166"/>
      <c r="E4" s="101"/>
      <c r="F4" s="101"/>
      <c r="G4" s="101"/>
    </row>
    <row r="5" spans="2:16" x14ac:dyDescent="0.35">
      <c r="B5" s="174" t="s">
        <v>97</v>
      </c>
      <c r="C5" s="174"/>
      <c r="D5" s="174"/>
      <c r="E5" s="101"/>
      <c r="F5" s="101"/>
      <c r="G5" s="101"/>
    </row>
    <row r="6" spans="2:16" x14ac:dyDescent="0.35">
      <c r="B6" s="102"/>
      <c r="C6" s="102"/>
      <c r="D6" s="102"/>
      <c r="E6" s="102"/>
      <c r="F6" s="102"/>
      <c r="G6" s="102"/>
    </row>
    <row r="7" spans="2:16" ht="18" thickBot="1" x14ac:dyDescent="0.55000000000000004">
      <c r="B7" s="23" t="s">
        <v>29</v>
      </c>
    </row>
    <row r="8" spans="2:16" ht="13.9" x14ac:dyDescent="0.35">
      <c r="B8" s="103" t="s">
        <v>30</v>
      </c>
      <c r="C8" s="104">
        <f>SUM((IF(B18="Cash",F18,"0")),(IF(B19="Cash",F19,"0")),(IF(B20="Cash",F20,"0")),(IF(B21="Cash",F21,"0")),(IF(B22="Cash",F22,"0")),(IF(B23="Cash",F23,"0")),(IF(B24="Cash",F24,"0")),(IF(B25="Cash",F25,"0")),(IF(B26="Cash",F26,"0")))</f>
        <v>0</v>
      </c>
      <c r="P8" s="99" t="s">
        <v>16</v>
      </c>
    </row>
    <row r="9" spans="2:16" ht="18.75" customHeight="1" x14ac:dyDescent="0.35">
      <c r="B9" s="105" t="s">
        <v>31</v>
      </c>
      <c r="C9" s="106">
        <f>SUM((IF(B18="In-Kind",F18,"0")),(IF(B19="In-Kind",F19,"0")),(IF(B20="In-Kind",F20,"0")),(IF(B21="In-Kind",F21,"0")),(IF(B22="In-Kind",F22,"0")),(IF(B23="In-Kind",F23,"0")),(IF(B24="In-Kind",F24,"0")),(IF(B25="In-Kind",F25,"0")),(IF(B26="In-Kind",F26,"0")))</f>
        <v>0</v>
      </c>
      <c r="P9" s="99" t="s">
        <v>17</v>
      </c>
    </row>
    <row r="10" spans="2:16" ht="14.25" thickBot="1" x14ac:dyDescent="0.4">
      <c r="B10" s="107" t="s">
        <v>32</v>
      </c>
      <c r="C10" s="108">
        <f>SUM(C8:C9)</f>
        <v>0</v>
      </c>
      <c r="P10" s="99" t="s">
        <v>19</v>
      </c>
    </row>
    <row r="11" spans="2:16" ht="13.9" thickBot="1" x14ac:dyDescent="0.4">
      <c r="B11" s="109"/>
    </row>
    <row r="12" spans="2:16" ht="75" customHeight="1" thickBot="1" x14ac:dyDescent="0.4">
      <c r="B12" s="110" t="s">
        <v>33</v>
      </c>
      <c r="C12" s="2"/>
      <c r="D12" s="175" t="s">
        <v>105</v>
      </c>
      <c r="E12" s="176"/>
      <c r="F12" s="176"/>
    </row>
    <row r="13" spans="2:16" x14ac:dyDescent="0.35">
      <c r="B13" s="177" t="s">
        <v>106</v>
      </c>
      <c r="C13" s="177"/>
      <c r="D13" s="177"/>
      <c r="E13" s="177"/>
      <c r="F13" s="177"/>
    </row>
    <row r="14" spans="2:16" ht="48.75" customHeight="1" x14ac:dyDescent="0.35">
      <c r="B14" s="173" t="s">
        <v>34</v>
      </c>
      <c r="C14" s="173"/>
      <c r="D14" s="173"/>
    </row>
    <row r="15" spans="2:16" x14ac:dyDescent="0.35">
      <c r="B15" s="109"/>
    </row>
    <row r="16" spans="2:16" ht="14.25" thickBot="1" x14ac:dyDescent="0.45">
      <c r="B16" s="111" t="s">
        <v>15</v>
      </c>
    </row>
    <row r="17" spans="2:16" ht="41.65" x14ac:dyDescent="0.35">
      <c r="B17" s="112" t="s">
        <v>35</v>
      </c>
      <c r="C17" s="112" t="s">
        <v>36</v>
      </c>
      <c r="D17" s="113" t="s">
        <v>37</v>
      </c>
      <c r="E17" s="112" t="s">
        <v>13</v>
      </c>
      <c r="F17" s="114" t="s">
        <v>14</v>
      </c>
      <c r="M17" s="115"/>
    </row>
    <row r="18" spans="2:16" ht="15" x14ac:dyDescent="0.4">
      <c r="B18" s="3"/>
      <c r="C18" s="3"/>
      <c r="D18" s="18"/>
      <c r="E18" s="16"/>
      <c r="F18" s="4"/>
      <c r="H18" s="116"/>
      <c r="P18" s="99" t="s">
        <v>16</v>
      </c>
    </row>
    <row r="19" spans="2:16" ht="15" x14ac:dyDescent="0.4">
      <c r="B19" s="3"/>
      <c r="C19" s="3"/>
      <c r="D19" s="18"/>
      <c r="E19" s="16"/>
      <c r="F19" s="4"/>
      <c r="P19" s="99" t="s">
        <v>38</v>
      </c>
    </row>
    <row r="20" spans="2:16" ht="15" x14ac:dyDescent="0.4">
      <c r="B20" s="3"/>
      <c r="C20" s="3"/>
      <c r="D20" s="18"/>
      <c r="E20" s="16"/>
      <c r="F20" s="4"/>
      <c r="P20" s="99" t="s">
        <v>39</v>
      </c>
    </row>
    <row r="21" spans="2:16" ht="15" x14ac:dyDescent="0.4">
      <c r="B21" s="3"/>
      <c r="C21" s="3"/>
      <c r="D21" s="18"/>
      <c r="E21" s="16"/>
      <c r="F21" s="4"/>
    </row>
    <row r="22" spans="2:16" ht="15" x14ac:dyDescent="0.4">
      <c r="B22" s="3"/>
      <c r="C22" s="3"/>
      <c r="D22" s="18"/>
      <c r="E22" s="16"/>
      <c r="F22" s="4"/>
    </row>
    <row r="23" spans="2:16" ht="15" x14ac:dyDescent="0.4">
      <c r="B23" s="3"/>
      <c r="C23" s="3"/>
      <c r="D23" s="18"/>
      <c r="E23" s="16"/>
      <c r="F23" s="4"/>
      <c r="P23" s="99" t="s">
        <v>16</v>
      </c>
    </row>
    <row r="24" spans="2:16" ht="15" x14ac:dyDescent="0.4">
      <c r="B24" s="3"/>
      <c r="C24" s="3"/>
      <c r="D24" s="18"/>
      <c r="E24" s="16"/>
      <c r="F24" s="4"/>
      <c r="P24" s="99" t="s">
        <v>40</v>
      </c>
    </row>
    <row r="25" spans="2:16" ht="15" x14ac:dyDescent="0.4">
      <c r="B25" s="3"/>
      <c r="C25" s="3"/>
      <c r="D25" s="18"/>
      <c r="E25" s="16"/>
      <c r="F25" s="4"/>
      <c r="P25" s="99" t="s">
        <v>41</v>
      </c>
    </row>
    <row r="26" spans="2:16" ht="15.4" thickBot="1" x14ac:dyDescent="0.45">
      <c r="B26" s="5"/>
      <c r="C26" s="5"/>
      <c r="D26" s="19"/>
      <c r="E26" s="17"/>
      <c r="F26" s="6"/>
    </row>
  </sheetData>
  <sheetProtection algorithmName="SHA-512" hashValue="lFXyvcj3FMoHmobDo4TsOdUHGBgXtViUVKnMwNEmCeOZNwa9yLRrloTobysLlQqkI8yDqAiHWi94sGvnvIeR8w==" saltValue="+UKIiLyQZpc1Ynf/GZtdzA==" spinCount="100000" sheet="1" selectLockedCells="1"/>
  <mergeCells count="5">
    <mergeCell ref="B14:D14"/>
    <mergeCell ref="B4:D4"/>
    <mergeCell ref="B5:D5"/>
    <mergeCell ref="D12:F12"/>
    <mergeCell ref="B13:F13"/>
  </mergeCells>
  <dataValidations count="3">
    <dataValidation type="list" allowBlank="1" showInputMessage="1" showErrorMessage="1" sqref="C18:C26" xr:uid="{00000000-0002-0000-0500-000000000000}">
      <formula1>$P$23:$P$25</formula1>
    </dataValidation>
    <dataValidation type="list" allowBlank="1" showInputMessage="1" showErrorMessage="1" sqref="B18:B26" xr:uid="{00000000-0002-0000-0500-000001000000}">
      <formula1>$P$18:$P$20</formula1>
    </dataValidation>
    <dataValidation type="list" allowBlank="1" showInputMessage="1" showErrorMessage="1" sqref="C12" xr:uid="{00000000-0002-0000-0500-000002000000}">
      <formula1>$P$8:$P$10</formula1>
    </dataValidation>
  </dataValidations>
  <hyperlinks>
    <hyperlink ref="B5:D5" r:id="rId1" display="24 CFR 578.73: https://www.govinfo.gov/content/pkg/CFR-2019-title24-vol3/xml/CFR-2019-title24-vol3-sec578-73.xml" xr:uid="{EE3D53B0-EE60-4BDA-9E95-B5DCAB2B6E4A}"/>
    <hyperlink ref="B13:F13" r:id="rId2" display="24 CFR 578.97: https://www.govinfo.gov/content/pkg/CFR-2019-title24-vol3/xml/CFR-2019-title24-vol3-sec578-97.xml" xr:uid="{92127C2B-6714-4180-A255-849833589471}"/>
  </hyperlinks>
  <pageMargins left="0.25" right="0.25" top="0.75" bottom="0.75" header="0.3" footer="0.3"/>
  <pageSetup scale="82" orientation="portrait" horizontalDpi="300" verticalDpi="3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43E5B-08EC-419E-BE0C-879821BF87F6}">
  <dimension ref="A2:K32"/>
  <sheetViews>
    <sheetView workbookViewId="0">
      <selection activeCell="B7" sqref="B7"/>
    </sheetView>
  </sheetViews>
  <sheetFormatPr defaultRowHeight="12.75" x14ac:dyDescent="0.35"/>
  <cols>
    <col min="1" max="1" width="3" style="55" bestFit="1" customWidth="1"/>
    <col min="2" max="2" width="37.3984375" style="55" customWidth="1"/>
    <col min="3" max="3" width="45.1328125" style="55" customWidth="1"/>
    <col min="4" max="4" width="25.86328125" style="55" bestFit="1" customWidth="1"/>
    <col min="5" max="5" width="33.6640625" style="55" bestFit="1" customWidth="1"/>
    <col min="6" max="6" width="20" style="55" bestFit="1" customWidth="1"/>
    <col min="7" max="7" width="28.73046875" style="55" bestFit="1" customWidth="1"/>
    <col min="8" max="8" width="27.265625" style="55" bestFit="1" customWidth="1"/>
    <col min="9" max="9" width="31.53125" style="55" bestFit="1" customWidth="1"/>
    <col min="10" max="10" width="34" style="55" bestFit="1" customWidth="1"/>
    <col min="11" max="11" width="50.9296875" style="55" bestFit="1" customWidth="1"/>
    <col min="12" max="16384" width="9.06640625" style="55"/>
  </cols>
  <sheetData>
    <row r="2" spans="1:11" ht="17.649999999999999" x14ac:dyDescent="0.5">
      <c r="B2" s="56" t="s">
        <v>131</v>
      </c>
    </row>
    <row r="4" spans="1:11" ht="42.75" customHeight="1" thickBot="1" x14ac:dyDescent="0.4">
      <c r="B4" s="57" t="s">
        <v>76</v>
      </c>
      <c r="C4" s="178" t="s">
        <v>96</v>
      </c>
      <c r="D4" s="178"/>
      <c r="E4" s="178"/>
      <c r="F4" s="58"/>
      <c r="G4" s="58"/>
      <c r="H4" s="58"/>
    </row>
    <row r="5" spans="1:11" ht="13.5" thickBot="1" x14ac:dyDescent="0.4">
      <c r="A5" s="59"/>
      <c r="B5" s="60" t="s">
        <v>77</v>
      </c>
      <c r="C5" s="60" t="s">
        <v>78</v>
      </c>
      <c r="D5" s="60" t="s">
        <v>79</v>
      </c>
      <c r="E5" s="60" t="s">
        <v>112</v>
      </c>
      <c r="F5" s="60" t="s">
        <v>89</v>
      </c>
      <c r="G5" s="60" t="s">
        <v>80</v>
      </c>
      <c r="H5" s="60" t="s">
        <v>90</v>
      </c>
      <c r="I5" s="60" t="s">
        <v>91</v>
      </c>
      <c r="J5" s="60" t="s">
        <v>98</v>
      </c>
      <c r="K5" s="60" t="s">
        <v>99</v>
      </c>
    </row>
    <row r="6" spans="1:11" ht="13.15" x14ac:dyDescent="0.4">
      <c r="A6" s="61"/>
      <c r="B6" s="62" t="s">
        <v>104</v>
      </c>
      <c r="C6" s="62" t="s">
        <v>101</v>
      </c>
      <c r="D6" s="63">
        <v>15</v>
      </c>
      <c r="E6" s="64">
        <v>40</v>
      </c>
      <c r="F6" s="65">
        <v>0.75</v>
      </c>
      <c r="G6" s="66">
        <f>D6*E6*52</f>
        <v>31200</v>
      </c>
      <c r="H6" s="66">
        <f>G6*2</f>
        <v>62400</v>
      </c>
      <c r="I6" s="66">
        <f>H6*F6</f>
        <v>46800</v>
      </c>
      <c r="J6" s="66">
        <f>H6-I6</f>
        <v>15600</v>
      </c>
      <c r="K6" s="67" t="s">
        <v>102</v>
      </c>
    </row>
    <row r="7" spans="1:11" ht="13.15" x14ac:dyDescent="0.4">
      <c r="A7" s="61">
        <v>1</v>
      </c>
      <c r="B7" s="40"/>
      <c r="C7" s="40"/>
      <c r="D7" s="41"/>
      <c r="E7" s="42"/>
      <c r="F7" s="43"/>
      <c r="G7" s="68">
        <f>D7*E7*52</f>
        <v>0</v>
      </c>
      <c r="H7" s="68">
        <f>G7*2</f>
        <v>0</v>
      </c>
      <c r="I7" s="68">
        <f>H7*F7</f>
        <v>0</v>
      </c>
      <c r="J7" s="68">
        <f>H7-I7</f>
        <v>0</v>
      </c>
      <c r="K7" s="69" t="s">
        <v>125</v>
      </c>
    </row>
    <row r="8" spans="1:11" ht="13.15" x14ac:dyDescent="0.4">
      <c r="A8" s="70">
        <v>2</v>
      </c>
      <c r="B8" s="44"/>
      <c r="C8" s="44"/>
      <c r="D8" s="45"/>
      <c r="E8" s="46"/>
      <c r="F8" s="47"/>
      <c r="G8" s="68">
        <f t="shared" ref="G8:G16" si="0">D8*E8*52</f>
        <v>0</v>
      </c>
      <c r="H8" s="71">
        <f t="shared" ref="H8:H16" si="1">G8*2</f>
        <v>0</v>
      </c>
      <c r="I8" s="71">
        <f t="shared" ref="I8:I16" si="2">H8*F8</f>
        <v>0</v>
      </c>
      <c r="J8" s="71">
        <f t="shared" ref="J8:J16" si="3">H8-I8</f>
        <v>0</v>
      </c>
      <c r="K8" s="72" t="s">
        <v>125</v>
      </c>
    </row>
    <row r="9" spans="1:11" ht="13.15" x14ac:dyDescent="0.4">
      <c r="A9" s="70">
        <v>3</v>
      </c>
      <c r="B9" s="44"/>
      <c r="C9" s="44"/>
      <c r="D9" s="45"/>
      <c r="E9" s="46"/>
      <c r="F9" s="47"/>
      <c r="G9" s="68">
        <f t="shared" si="0"/>
        <v>0</v>
      </c>
      <c r="H9" s="71">
        <f t="shared" si="1"/>
        <v>0</v>
      </c>
      <c r="I9" s="71">
        <f t="shared" si="2"/>
        <v>0</v>
      </c>
      <c r="J9" s="71">
        <f t="shared" si="3"/>
        <v>0</v>
      </c>
      <c r="K9" s="72" t="s">
        <v>125</v>
      </c>
    </row>
    <row r="10" spans="1:11" ht="13.15" x14ac:dyDescent="0.4">
      <c r="A10" s="70">
        <v>4</v>
      </c>
      <c r="B10" s="44"/>
      <c r="C10" s="44"/>
      <c r="D10" s="45"/>
      <c r="E10" s="46"/>
      <c r="F10" s="47"/>
      <c r="G10" s="68">
        <f t="shared" si="0"/>
        <v>0</v>
      </c>
      <c r="H10" s="71">
        <f t="shared" si="1"/>
        <v>0</v>
      </c>
      <c r="I10" s="71">
        <f t="shared" si="2"/>
        <v>0</v>
      </c>
      <c r="J10" s="71">
        <f t="shared" si="3"/>
        <v>0</v>
      </c>
      <c r="K10" s="72" t="s">
        <v>125</v>
      </c>
    </row>
    <row r="11" spans="1:11" ht="13.15" x14ac:dyDescent="0.4">
      <c r="A11" s="70">
        <v>5</v>
      </c>
      <c r="B11" s="44"/>
      <c r="C11" s="44"/>
      <c r="D11" s="45"/>
      <c r="E11" s="46"/>
      <c r="F11" s="47"/>
      <c r="G11" s="68">
        <f t="shared" si="0"/>
        <v>0</v>
      </c>
      <c r="H11" s="71">
        <f t="shared" si="1"/>
        <v>0</v>
      </c>
      <c r="I11" s="71">
        <f t="shared" si="2"/>
        <v>0</v>
      </c>
      <c r="J11" s="71">
        <f t="shared" si="3"/>
        <v>0</v>
      </c>
      <c r="K11" s="72" t="s">
        <v>125</v>
      </c>
    </row>
    <row r="12" spans="1:11" ht="13.15" x14ac:dyDescent="0.4">
      <c r="A12" s="70">
        <v>6</v>
      </c>
      <c r="B12" s="44"/>
      <c r="C12" s="44"/>
      <c r="D12" s="45"/>
      <c r="E12" s="46"/>
      <c r="F12" s="47"/>
      <c r="G12" s="68">
        <f t="shared" si="0"/>
        <v>0</v>
      </c>
      <c r="H12" s="71">
        <f t="shared" si="1"/>
        <v>0</v>
      </c>
      <c r="I12" s="71">
        <f>H12*F12</f>
        <v>0</v>
      </c>
      <c r="J12" s="71">
        <f t="shared" si="3"/>
        <v>0</v>
      </c>
      <c r="K12" s="72" t="s">
        <v>125</v>
      </c>
    </row>
    <row r="13" spans="1:11" ht="13.15" x14ac:dyDescent="0.4">
      <c r="A13" s="70">
        <v>7</v>
      </c>
      <c r="B13" s="44"/>
      <c r="C13" s="44"/>
      <c r="D13" s="45"/>
      <c r="E13" s="46"/>
      <c r="F13" s="47"/>
      <c r="G13" s="68">
        <f t="shared" si="0"/>
        <v>0</v>
      </c>
      <c r="H13" s="71">
        <f t="shared" si="1"/>
        <v>0</v>
      </c>
      <c r="I13" s="71">
        <f t="shared" si="2"/>
        <v>0</v>
      </c>
      <c r="J13" s="71">
        <f t="shared" si="3"/>
        <v>0</v>
      </c>
      <c r="K13" s="72" t="s">
        <v>125</v>
      </c>
    </row>
    <row r="14" spans="1:11" ht="13.15" x14ac:dyDescent="0.4">
      <c r="A14" s="70">
        <v>8</v>
      </c>
      <c r="B14" s="44"/>
      <c r="C14" s="44"/>
      <c r="D14" s="45"/>
      <c r="E14" s="46"/>
      <c r="F14" s="47"/>
      <c r="G14" s="68">
        <f t="shared" si="0"/>
        <v>0</v>
      </c>
      <c r="H14" s="71">
        <f t="shared" si="1"/>
        <v>0</v>
      </c>
      <c r="I14" s="71">
        <f t="shared" si="2"/>
        <v>0</v>
      </c>
      <c r="J14" s="71">
        <f t="shared" si="3"/>
        <v>0</v>
      </c>
      <c r="K14" s="72" t="s">
        <v>125</v>
      </c>
    </row>
    <row r="15" spans="1:11" ht="13.15" x14ac:dyDescent="0.4">
      <c r="A15" s="70">
        <v>9</v>
      </c>
      <c r="B15" s="44"/>
      <c r="C15" s="44"/>
      <c r="D15" s="45"/>
      <c r="E15" s="46"/>
      <c r="F15" s="47"/>
      <c r="G15" s="68">
        <f t="shared" si="0"/>
        <v>0</v>
      </c>
      <c r="H15" s="71">
        <f t="shared" si="1"/>
        <v>0</v>
      </c>
      <c r="I15" s="71">
        <f t="shared" si="2"/>
        <v>0</v>
      </c>
      <c r="J15" s="71">
        <f t="shared" si="3"/>
        <v>0</v>
      </c>
      <c r="K15" s="72" t="s">
        <v>125</v>
      </c>
    </row>
    <row r="16" spans="1:11" ht="13.5" thickBot="1" x14ac:dyDescent="0.45">
      <c r="A16" s="73">
        <v>10</v>
      </c>
      <c r="B16" s="48"/>
      <c r="C16" s="48"/>
      <c r="D16" s="49"/>
      <c r="E16" s="50"/>
      <c r="F16" s="51"/>
      <c r="G16" s="68">
        <f t="shared" si="0"/>
        <v>0</v>
      </c>
      <c r="H16" s="74">
        <f t="shared" si="1"/>
        <v>0</v>
      </c>
      <c r="I16" s="74">
        <f t="shared" si="2"/>
        <v>0</v>
      </c>
      <c r="J16" s="74">
        <f t="shared" si="3"/>
        <v>0</v>
      </c>
      <c r="K16" s="75" t="s">
        <v>125</v>
      </c>
    </row>
    <row r="17" spans="1:11" ht="13.5" thickBot="1" x14ac:dyDescent="0.45">
      <c r="A17" s="59"/>
      <c r="B17" s="59"/>
      <c r="C17" s="59"/>
      <c r="D17" s="59"/>
      <c r="E17" s="76" t="s">
        <v>81</v>
      </c>
      <c r="F17" s="77" t="e">
        <f>AVERAGE(F7:F16)</f>
        <v>#DIV/0!</v>
      </c>
      <c r="G17" s="78">
        <f>SUM(G7:G16)</f>
        <v>0</v>
      </c>
      <c r="H17" s="79">
        <f>SUM(H7:H16)</f>
        <v>0</v>
      </c>
      <c r="I17" s="79">
        <f>SUM(I7:I16)</f>
        <v>0</v>
      </c>
      <c r="J17" s="79">
        <f>SUM(J7:J16)</f>
        <v>0</v>
      </c>
      <c r="K17" s="80"/>
    </row>
    <row r="19" spans="1:11" ht="15.4" thickBot="1" x14ac:dyDescent="0.4">
      <c r="B19" s="57" t="s">
        <v>82</v>
      </c>
      <c r="C19" s="179" t="s">
        <v>83</v>
      </c>
      <c r="D19" s="179"/>
      <c r="E19" s="179"/>
      <c r="F19" s="179"/>
      <c r="G19" s="179"/>
      <c r="H19" s="179"/>
    </row>
    <row r="20" spans="1:11" ht="13.5" thickBot="1" x14ac:dyDescent="0.4">
      <c r="A20" s="59"/>
      <c r="B20" s="60" t="s">
        <v>84</v>
      </c>
      <c r="C20" s="60" t="s">
        <v>85</v>
      </c>
      <c r="D20" s="60" t="s">
        <v>86</v>
      </c>
      <c r="E20" s="60" t="s">
        <v>87</v>
      </c>
      <c r="F20" s="60" t="s">
        <v>89</v>
      </c>
      <c r="G20" s="60" t="s">
        <v>88</v>
      </c>
      <c r="H20" s="60" t="s">
        <v>92</v>
      </c>
      <c r="I20" s="60" t="s">
        <v>93</v>
      </c>
      <c r="J20" s="60" t="s">
        <v>100</v>
      </c>
      <c r="K20" s="60" t="s">
        <v>99</v>
      </c>
    </row>
    <row r="21" spans="1:11" ht="13.15" x14ac:dyDescent="0.4">
      <c r="A21" s="61"/>
      <c r="B21" s="62" t="s">
        <v>103</v>
      </c>
      <c r="C21" s="81">
        <v>7.6499999999999999E-2</v>
      </c>
      <c r="D21" s="66">
        <f>G6</f>
        <v>31200</v>
      </c>
      <c r="E21" s="82">
        <f>H6</f>
        <v>62400</v>
      </c>
      <c r="F21" s="83">
        <f>F6</f>
        <v>0.75</v>
      </c>
      <c r="G21" s="84">
        <f>C21*D21</f>
        <v>2386.8000000000002</v>
      </c>
      <c r="H21" s="84">
        <f>C21*E21</f>
        <v>4773.6000000000004</v>
      </c>
      <c r="I21" s="66">
        <f>F21*H21</f>
        <v>3580.2000000000003</v>
      </c>
      <c r="J21" s="66">
        <f>H21-I21</f>
        <v>1193.4000000000001</v>
      </c>
      <c r="K21" s="85" t="s">
        <v>102</v>
      </c>
    </row>
    <row r="22" spans="1:11" ht="13.15" x14ac:dyDescent="0.4">
      <c r="A22" s="61">
        <v>1</v>
      </c>
      <c r="B22" s="40"/>
      <c r="C22" s="52"/>
      <c r="D22" s="86">
        <f>G17</f>
        <v>0</v>
      </c>
      <c r="E22" s="87">
        <f>H17</f>
        <v>0</v>
      </c>
      <c r="F22" s="88" t="e">
        <f>F17</f>
        <v>#DIV/0!</v>
      </c>
      <c r="G22" s="89">
        <f>C22*D22</f>
        <v>0</v>
      </c>
      <c r="H22" s="89">
        <f>C22*E22</f>
        <v>0</v>
      </c>
      <c r="I22" s="68" t="e">
        <f>F22*H22</f>
        <v>#DIV/0!</v>
      </c>
      <c r="J22" s="68" t="e">
        <f>H22-I22</f>
        <v>#DIV/0!</v>
      </c>
      <c r="K22" s="90" t="s">
        <v>126</v>
      </c>
    </row>
    <row r="23" spans="1:11" ht="13.15" x14ac:dyDescent="0.4">
      <c r="A23" s="70">
        <v>2</v>
      </c>
      <c r="B23" s="44"/>
      <c r="C23" s="53"/>
      <c r="D23" s="91">
        <f>G17</f>
        <v>0</v>
      </c>
      <c r="E23" s="92">
        <f>H17</f>
        <v>0</v>
      </c>
      <c r="F23" s="93" t="e">
        <f>F17</f>
        <v>#DIV/0!</v>
      </c>
      <c r="G23" s="89">
        <f t="shared" ref="G23:G31" si="4">C23*D23</f>
        <v>0</v>
      </c>
      <c r="H23" s="89">
        <f t="shared" ref="H23:H31" si="5">C23*E23</f>
        <v>0</v>
      </c>
      <c r="I23" s="68" t="e">
        <f t="shared" ref="I23:I31" si="6">F23*H23</f>
        <v>#DIV/0!</v>
      </c>
      <c r="J23" s="68" t="e">
        <f t="shared" ref="J23:J31" si="7">H23-I23</f>
        <v>#DIV/0!</v>
      </c>
      <c r="K23" s="90" t="s">
        <v>126</v>
      </c>
    </row>
    <row r="24" spans="1:11" ht="13.15" x14ac:dyDescent="0.4">
      <c r="A24" s="70">
        <v>3</v>
      </c>
      <c r="B24" s="44"/>
      <c r="C24" s="53"/>
      <c r="D24" s="91">
        <f>G17</f>
        <v>0</v>
      </c>
      <c r="E24" s="92">
        <f>H17</f>
        <v>0</v>
      </c>
      <c r="F24" s="93" t="e">
        <f>F17</f>
        <v>#DIV/0!</v>
      </c>
      <c r="G24" s="89">
        <f t="shared" si="4"/>
        <v>0</v>
      </c>
      <c r="H24" s="89">
        <f t="shared" si="5"/>
        <v>0</v>
      </c>
      <c r="I24" s="68" t="e">
        <f t="shared" si="6"/>
        <v>#DIV/0!</v>
      </c>
      <c r="J24" s="68" t="e">
        <f t="shared" si="7"/>
        <v>#DIV/0!</v>
      </c>
      <c r="K24" s="90" t="s">
        <v>126</v>
      </c>
    </row>
    <row r="25" spans="1:11" ht="13.15" x14ac:dyDescent="0.4">
      <c r="A25" s="70">
        <v>4</v>
      </c>
      <c r="B25" s="44"/>
      <c r="C25" s="53"/>
      <c r="D25" s="91">
        <f>G17</f>
        <v>0</v>
      </c>
      <c r="E25" s="92">
        <f>H17</f>
        <v>0</v>
      </c>
      <c r="F25" s="93" t="e">
        <f>F17</f>
        <v>#DIV/0!</v>
      </c>
      <c r="G25" s="89">
        <f t="shared" si="4"/>
        <v>0</v>
      </c>
      <c r="H25" s="89">
        <f t="shared" si="5"/>
        <v>0</v>
      </c>
      <c r="I25" s="68" t="e">
        <f t="shared" si="6"/>
        <v>#DIV/0!</v>
      </c>
      <c r="J25" s="68" t="e">
        <f t="shared" si="7"/>
        <v>#DIV/0!</v>
      </c>
      <c r="K25" s="90" t="s">
        <v>126</v>
      </c>
    </row>
    <row r="26" spans="1:11" ht="13.15" x14ac:dyDescent="0.4">
      <c r="A26" s="70">
        <v>5</v>
      </c>
      <c r="B26" s="44"/>
      <c r="C26" s="53"/>
      <c r="D26" s="91">
        <f>G17</f>
        <v>0</v>
      </c>
      <c r="E26" s="92">
        <f>H17</f>
        <v>0</v>
      </c>
      <c r="F26" s="93" t="e">
        <f>F17</f>
        <v>#DIV/0!</v>
      </c>
      <c r="G26" s="89">
        <f t="shared" si="4"/>
        <v>0</v>
      </c>
      <c r="H26" s="89">
        <f t="shared" si="5"/>
        <v>0</v>
      </c>
      <c r="I26" s="68" t="e">
        <f t="shared" si="6"/>
        <v>#DIV/0!</v>
      </c>
      <c r="J26" s="68" t="e">
        <f t="shared" si="7"/>
        <v>#DIV/0!</v>
      </c>
      <c r="K26" s="90" t="s">
        <v>126</v>
      </c>
    </row>
    <row r="27" spans="1:11" ht="13.15" x14ac:dyDescent="0.4">
      <c r="A27" s="70">
        <v>6</v>
      </c>
      <c r="B27" s="44"/>
      <c r="C27" s="53"/>
      <c r="D27" s="91">
        <f>G17</f>
        <v>0</v>
      </c>
      <c r="E27" s="92">
        <f>H17</f>
        <v>0</v>
      </c>
      <c r="F27" s="93" t="e">
        <f>F17</f>
        <v>#DIV/0!</v>
      </c>
      <c r="G27" s="89">
        <f t="shared" si="4"/>
        <v>0</v>
      </c>
      <c r="H27" s="89">
        <f t="shared" si="5"/>
        <v>0</v>
      </c>
      <c r="I27" s="68" t="e">
        <f t="shared" si="6"/>
        <v>#DIV/0!</v>
      </c>
      <c r="J27" s="68" t="e">
        <f t="shared" si="7"/>
        <v>#DIV/0!</v>
      </c>
      <c r="K27" s="90" t="s">
        <v>126</v>
      </c>
    </row>
    <row r="28" spans="1:11" ht="13.15" x14ac:dyDescent="0.4">
      <c r="A28" s="70">
        <v>7</v>
      </c>
      <c r="B28" s="44"/>
      <c r="C28" s="53"/>
      <c r="D28" s="91">
        <f>G17</f>
        <v>0</v>
      </c>
      <c r="E28" s="92">
        <f>H17</f>
        <v>0</v>
      </c>
      <c r="F28" s="93" t="e">
        <f>F17</f>
        <v>#DIV/0!</v>
      </c>
      <c r="G28" s="89">
        <f t="shared" si="4"/>
        <v>0</v>
      </c>
      <c r="H28" s="89">
        <f t="shared" si="5"/>
        <v>0</v>
      </c>
      <c r="I28" s="68" t="e">
        <f t="shared" si="6"/>
        <v>#DIV/0!</v>
      </c>
      <c r="J28" s="68" t="e">
        <f t="shared" si="7"/>
        <v>#DIV/0!</v>
      </c>
      <c r="K28" s="90" t="s">
        <v>126</v>
      </c>
    </row>
    <row r="29" spans="1:11" ht="13.15" x14ac:dyDescent="0.4">
      <c r="A29" s="70">
        <v>8</v>
      </c>
      <c r="B29" s="44"/>
      <c r="C29" s="53"/>
      <c r="D29" s="91">
        <f>G17</f>
        <v>0</v>
      </c>
      <c r="E29" s="92">
        <f>H17</f>
        <v>0</v>
      </c>
      <c r="F29" s="93" t="e">
        <f>F17</f>
        <v>#DIV/0!</v>
      </c>
      <c r="G29" s="89">
        <f t="shared" si="4"/>
        <v>0</v>
      </c>
      <c r="H29" s="89">
        <f t="shared" si="5"/>
        <v>0</v>
      </c>
      <c r="I29" s="68" t="e">
        <f t="shared" si="6"/>
        <v>#DIV/0!</v>
      </c>
      <c r="J29" s="68" t="e">
        <f t="shared" si="7"/>
        <v>#DIV/0!</v>
      </c>
      <c r="K29" s="90" t="s">
        <v>126</v>
      </c>
    </row>
    <row r="30" spans="1:11" ht="13.15" x14ac:dyDescent="0.4">
      <c r="A30" s="70">
        <v>9</v>
      </c>
      <c r="B30" s="44"/>
      <c r="C30" s="53"/>
      <c r="D30" s="91">
        <f>G17</f>
        <v>0</v>
      </c>
      <c r="E30" s="92">
        <f>H17</f>
        <v>0</v>
      </c>
      <c r="F30" s="93" t="e">
        <f>F17</f>
        <v>#DIV/0!</v>
      </c>
      <c r="G30" s="89">
        <f t="shared" si="4"/>
        <v>0</v>
      </c>
      <c r="H30" s="89">
        <f t="shared" si="5"/>
        <v>0</v>
      </c>
      <c r="I30" s="68" t="e">
        <f t="shared" si="6"/>
        <v>#DIV/0!</v>
      </c>
      <c r="J30" s="68" t="e">
        <f t="shared" si="7"/>
        <v>#DIV/0!</v>
      </c>
      <c r="K30" s="90" t="s">
        <v>126</v>
      </c>
    </row>
    <row r="31" spans="1:11" ht="13.5" thickBot="1" x14ac:dyDescent="0.45">
      <c r="A31" s="73">
        <v>10</v>
      </c>
      <c r="B31" s="48"/>
      <c r="C31" s="54"/>
      <c r="D31" s="94">
        <f>G17</f>
        <v>0</v>
      </c>
      <c r="E31" s="95">
        <f>H17</f>
        <v>0</v>
      </c>
      <c r="F31" s="96" t="e">
        <f>F17</f>
        <v>#DIV/0!</v>
      </c>
      <c r="G31" s="89">
        <f t="shared" si="4"/>
        <v>0</v>
      </c>
      <c r="H31" s="89">
        <f t="shared" si="5"/>
        <v>0</v>
      </c>
      <c r="I31" s="68" t="e">
        <f t="shared" si="6"/>
        <v>#DIV/0!</v>
      </c>
      <c r="J31" s="68" t="e">
        <f t="shared" si="7"/>
        <v>#DIV/0!</v>
      </c>
      <c r="K31" s="90" t="s">
        <v>126</v>
      </c>
    </row>
    <row r="32" spans="1:11" ht="13.5" thickBot="1" x14ac:dyDescent="0.45">
      <c r="A32" s="59"/>
      <c r="B32" s="59"/>
      <c r="C32" s="76" t="s">
        <v>81</v>
      </c>
      <c r="D32" s="78">
        <f>SUM(D22:D31)</f>
        <v>0</v>
      </c>
      <c r="E32" s="97">
        <f>SUM(E22:E31)</f>
        <v>0</v>
      </c>
      <c r="F32" s="98"/>
      <c r="G32" s="78">
        <f>SUM(G22:G31)</f>
        <v>0</v>
      </c>
      <c r="H32" s="79">
        <f>SUM(H22:H31)</f>
        <v>0</v>
      </c>
      <c r="I32" s="79" t="e">
        <f>SUM(I22:I31)</f>
        <v>#DIV/0!</v>
      </c>
      <c r="J32" s="79" t="e">
        <f>SUM(J22:J31)</f>
        <v>#DIV/0!</v>
      </c>
      <c r="K32" s="80"/>
    </row>
  </sheetData>
  <sheetProtection algorithmName="SHA-512" hashValue="5RQd/MAEYV/CrMJ+00cg2DTimqqFm4CCesBo1XulB7ygAhvRagyJNNL4FwXiKKDoa2hUtmmI2SCdntXx6540aA==" saltValue="o355ZRohNaVc2Jpw62t+hA==" spinCount="100000" sheet="1" objects="1" scenarios="1" selectLockedCells="1"/>
  <mergeCells count="2">
    <mergeCell ref="C4:E4"/>
    <mergeCell ref="C19:H19"/>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6"/>
  <sheetViews>
    <sheetView zoomScaleNormal="100" zoomScaleSheetLayoutView="100" workbookViewId="0">
      <selection activeCell="E9" sqref="E9"/>
    </sheetView>
  </sheetViews>
  <sheetFormatPr defaultColWidth="9.1328125" defaultRowHeight="12.75" x14ac:dyDescent="0.35"/>
  <cols>
    <col min="1" max="1" width="3.86328125" style="22" customWidth="1"/>
    <col min="2" max="2" width="47" style="22" customWidth="1"/>
    <col min="3" max="3" width="31.73046875" style="22" bestFit="1" customWidth="1"/>
    <col min="4" max="4" width="20.3984375" style="22" bestFit="1" customWidth="1"/>
    <col min="5" max="5" width="35" style="22" customWidth="1"/>
    <col min="6" max="16384" width="9.1328125" style="22"/>
  </cols>
  <sheetData>
    <row r="1" spans="1:7" ht="17.25" x14ac:dyDescent="0.45">
      <c r="A1" s="20"/>
      <c r="B1" s="20"/>
      <c r="C1" s="20"/>
      <c r="D1" s="20"/>
      <c r="E1" s="21"/>
      <c r="F1" s="20"/>
      <c r="G1" s="20"/>
    </row>
    <row r="2" spans="1:7" ht="17.649999999999999" x14ac:dyDescent="0.5">
      <c r="B2" s="23" t="s">
        <v>132</v>
      </c>
      <c r="D2" s="20"/>
      <c r="E2" s="21"/>
      <c r="F2" s="20"/>
      <c r="G2" s="20"/>
    </row>
    <row r="3" spans="1:7" ht="45" customHeight="1" x14ac:dyDescent="0.45">
      <c r="B3" s="180" t="s">
        <v>124</v>
      </c>
      <c r="C3" s="180"/>
      <c r="D3" s="180"/>
      <c r="E3" s="21"/>
      <c r="F3" s="20"/>
      <c r="G3" s="20"/>
    </row>
    <row r="4" spans="1:7" ht="17.649999999999999" thickBot="1" x14ac:dyDescent="0.5">
      <c r="B4" s="24"/>
      <c r="C4" s="25"/>
      <c r="D4" s="25"/>
      <c r="E4" s="21"/>
      <c r="F4" s="20"/>
      <c r="G4" s="20"/>
    </row>
    <row r="5" spans="1:7" ht="36" customHeight="1" thickBot="1" x14ac:dyDescent="0.5">
      <c r="B5" s="26" t="s">
        <v>1</v>
      </c>
      <c r="C5" s="26" t="s">
        <v>24</v>
      </c>
      <c r="D5" s="26" t="s">
        <v>27</v>
      </c>
      <c r="E5" s="26" t="s">
        <v>42</v>
      </c>
      <c r="F5" s="20"/>
      <c r="G5" s="20"/>
    </row>
    <row r="6" spans="1:7" ht="17.25" x14ac:dyDescent="0.45">
      <c r="B6" s="27" t="s">
        <v>115</v>
      </c>
      <c r="C6" s="28">
        <f>'2. Rental Assistance'!F25</f>
        <v>0</v>
      </c>
      <c r="D6" s="29">
        <v>2</v>
      </c>
      <c r="E6" s="28">
        <f>C6*D6</f>
        <v>0</v>
      </c>
      <c r="F6" s="20"/>
      <c r="G6" s="20"/>
    </row>
    <row r="7" spans="1:7" ht="17.25" x14ac:dyDescent="0.45">
      <c r="B7" s="27" t="s">
        <v>116</v>
      </c>
      <c r="C7" s="28">
        <f>'3. Support Services '!D25</f>
        <v>0</v>
      </c>
      <c r="D7" s="29">
        <v>2</v>
      </c>
      <c r="E7" s="28">
        <f>C7*D7</f>
        <v>0</v>
      </c>
      <c r="F7" s="20"/>
      <c r="G7" s="20"/>
    </row>
    <row r="8" spans="1:7" ht="17.25" x14ac:dyDescent="0.45">
      <c r="B8" s="27" t="s">
        <v>117</v>
      </c>
      <c r="C8" s="30"/>
      <c r="D8" s="31" t="s">
        <v>43</v>
      </c>
      <c r="E8" s="28">
        <f>SUM(E6:E7)</f>
        <v>0</v>
      </c>
      <c r="F8" s="20"/>
      <c r="G8" s="20"/>
    </row>
    <row r="9" spans="1:7" ht="17.25" x14ac:dyDescent="0.45">
      <c r="B9" s="27" t="s">
        <v>118</v>
      </c>
      <c r="C9" s="30"/>
      <c r="D9" s="32">
        <f>E8*0.1</f>
        <v>0</v>
      </c>
      <c r="E9" s="7"/>
      <c r="F9" s="20"/>
      <c r="G9" s="20"/>
    </row>
    <row r="10" spans="1:7" ht="17.25" x14ac:dyDescent="0.45">
      <c r="B10" s="27" t="s">
        <v>119</v>
      </c>
      <c r="C10" s="30"/>
      <c r="D10" s="31"/>
      <c r="E10" s="28">
        <f>SUM(E8:E9)</f>
        <v>0</v>
      </c>
      <c r="F10" s="20"/>
      <c r="G10" s="20"/>
    </row>
    <row r="11" spans="1:7" ht="17.25" x14ac:dyDescent="0.45">
      <c r="B11" s="27" t="s">
        <v>120</v>
      </c>
      <c r="C11" s="30"/>
      <c r="D11" s="31" t="s">
        <v>73</v>
      </c>
      <c r="E11" s="28">
        <f>'4. Match'!C8</f>
        <v>0</v>
      </c>
      <c r="F11" s="20"/>
      <c r="G11" s="20"/>
    </row>
    <row r="12" spans="1:7" ht="17.25" x14ac:dyDescent="0.45">
      <c r="B12" s="27" t="s">
        <v>121</v>
      </c>
      <c r="C12" s="33" t="s">
        <v>74</v>
      </c>
      <c r="D12" s="34">
        <f>(E10)*0.25</f>
        <v>0</v>
      </c>
      <c r="E12" s="28">
        <f>'4. Match'!C9</f>
        <v>0</v>
      </c>
      <c r="F12" s="20"/>
      <c r="G12" s="20"/>
    </row>
    <row r="13" spans="1:7" ht="17.25" x14ac:dyDescent="0.45">
      <c r="B13" s="27" t="s">
        <v>122</v>
      </c>
      <c r="C13" s="33" t="s">
        <v>75</v>
      </c>
      <c r="D13" s="35" t="e">
        <f>E13/(E10)</f>
        <v>#DIV/0!</v>
      </c>
      <c r="E13" s="28">
        <f>SUM(E11:E12)</f>
        <v>0</v>
      </c>
      <c r="F13" s="20"/>
      <c r="G13" s="20"/>
    </row>
    <row r="14" spans="1:7" ht="17.649999999999999" thickBot="1" x14ac:dyDescent="0.5">
      <c r="B14" s="36" t="s">
        <v>123</v>
      </c>
      <c r="C14" s="37"/>
      <c r="D14" s="37"/>
      <c r="E14" s="38">
        <f>SUM(E10,E13)</f>
        <v>0</v>
      </c>
      <c r="F14" s="20"/>
      <c r="G14" s="20"/>
    </row>
    <row r="15" spans="1:7" ht="17.25" x14ac:dyDescent="0.45">
      <c r="B15" s="24"/>
      <c r="C15" s="25"/>
      <c r="D15" s="25"/>
      <c r="E15" s="21"/>
      <c r="F15" s="20"/>
      <c r="G15" s="20"/>
    </row>
    <row r="16" spans="1:7" x14ac:dyDescent="0.35">
      <c r="B16" s="39" t="s">
        <v>67</v>
      </c>
    </row>
  </sheetData>
  <sheetProtection algorithmName="SHA-512" hashValue="TQzP11t4hU78mZtrJldUTuhPZM/nywRsG0D362Pohh2g9wAGZ0utVj2fimVx7c07V1eGEpzRIs1lCvcsGoo88w==" saltValue="9e1EdCI0fTBYAYodM+SfVQ==" spinCount="100000" sheet="1" selectLockedCells="1"/>
  <mergeCells count="1">
    <mergeCell ref="B3:D3"/>
  </mergeCell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 Funding Request</vt:lpstr>
      <vt:lpstr>2. Rental Assistance</vt:lpstr>
      <vt:lpstr>3. Support Services </vt:lpstr>
      <vt:lpstr>4. Match</vt:lpstr>
      <vt:lpstr>5. Personnel Description</vt:lpstr>
      <vt:lpstr>6. Summary Budget</vt:lpstr>
      <vt:lpstr>'1. Funding Request'!Print_Area</vt:lpstr>
      <vt:lpstr>'3. Support Services '!Print_Area</vt:lpstr>
      <vt:lpstr>'6. Summary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sanderson@wnyhomeless.org</dc:creator>
  <cp:lastModifiedBy>Jarrett Steffen</cp:lastModifiedBy>
  <cp:lastPrinted>2013-05-09T19:42:13Z</cp:lastPrinted>
  <dcterms:created xsi:type="dcterms:W3CDTF">2010-05-07T13:18:56Z</dcterms:created>
  <dcterms:modified xsi:type="dcterms:W3CDTF">2020-03-18T17:44:44Z</dcterms:modified>
</cp:coreProperties>
</file>